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 (BAOSC)\BAOSC_CLN\CLN 2\Final_Report\Appendices\"/>
    </mc:Choice>
  </mc:AlternateContent>
  <bookViews>
    <workbookView xWindow="0" yWindow="0" windowWidth="23040" windowHeight="9228"/>
  </bookViews>
  <sheets>
    <sheet name="LU x Veg Type" sheetId="1" r:id="rId1"/>
    <sheet name="Veg Type x LU" sheetId="3" r:id="rId2"/>
    <sheet name="Summary" sheetId="4" r:id="rId3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52" i="3" l="1"/>
  <c r="F852" i="3"/>
  <c r="G852" i="3"/>
  <c r="H852" i="3"/>
  <c r="I852" i="3"/>
  <c r="J852" i="3"/>
  <c r="K852" i="3"/>
  <c r="D852" i="3"/>
  <c r="A852" i="3"/>
  <c r="E835" i="3"/>
  <c r="F835" i="3"/>
  <c r="G835" i="3"/>
  <c r="H835" i="3"/>
  <c r="I835" i="3"/>
  <c r="J835" i="3"/>
  <c r="K835" i="3"/>
  <c r="D835" i="3"/>
  <c r="A835" i="3"/>
  <c r="E827" i="3"/>
  <c r="F827" i="3"/>
  <c r="G827" i="3"/>
  <c r="H827" i="3"/>
  <c r="I827" i="3"/>
  <c r="J827" i="3"/>
  <c r="K827" i="3"/>
  <c r="D827" i="3"/>
  <c r="A827" i="3"/>
  <c r="E808" i="3"/>
  <c r="F808" i="3"/>
  <c r="G808" i="3"/>
  <c r="H808" i="3"/>
  <c r="I808" i="3"/>
  <c r="J808" i="3"/>
  <c r="K808" i="3"/>
  <c r="D808" i="3"/>
  <c r="A808" i="3"/>
  <c r="H802" i="3"/>
  <c r="I802" i="3"/>
  <c r="J802" i="3"/>
  <c r="K802" i="3"/>
  <c r="D802" i="3"/>
  <c r="A802" i="3"/>
  <c r="K789" i="3"/>
  <c r="J789" i="3"/>
  <c r="I789" i="3"/>
  <c r="H789" i="3"/>
  <c r="D789" i="3"/>
  <c r="A789" i="3"/>
  <c r="H787" i="3"/>
  <c r="I787" i="3"/>
  <c r="J787" i="3"/>
  <c r="K787" i="3"/>
  <c r="D787" i="3"/>
  <c r="A787" i="3"/>
  <c r="A757" i="3"/>
  <c r="F757" i="3"/>
  <c r="H757" i="3"/>
  <c r="I757" i="3"/>
  <c r="J757" i="3"/>
  <c r="K757" i="3"/>
  <c r="D757" i="3"/>
  <c r="H752" i="3"/>
  <c r="I752" i="3"/>
  <c r="J752" i="3"/>
  <c r="K752" i="3"/>
  <c r="D752" i="3"/>
  <c r="A752" i="3"/>
  <c r="K754" i="3"/>
  <c r="J754" i="3"/>
  <c r="I754" i="3"/>
  <c r="H754" i="3"/>
  <c r="D754" i="3"/>
  <c r="A754" i="3"/>
  <c r="K729" i="3"/>
  <c r="J729" i="3"/>
  <c r="I729" i="3"/>
  <c r="H729" i="3"/>
  <c r="D729" i="3"/>
  <c r="A729" i="3"/>
  <c r="K727" i="3"/>
  <c r="J727" i="3"/>
  <c r="I727" i="3"/>
  <c r="H727" i="3"/>
  <c r="D727" i="3"/>
  <c r="A727" i="3"/>
  <c r="H725" i="3"/>
  <c r="I725" i="3"/>
  <c r="J725" i="3"/>
  <c r="K725" i="3"/>
  <c r="D725" i="3"/>
  <c r="A725" i="3"/>
  <c r="H709" i="3"/>
  <c r="I709" i="3"/>
  <c r="J709" i="3"/>
  <c r="K709" i="3"/>
  <c r="D709" i="3"/>
  <c r="A709" i="3"/>
  <c r="K702" i="3"/>
  <c r="J702" i="3"/>
  <c r="I702" i="3"/>
  <c r="H702" i="3"/>
  <c r="F702" i="3"/>
  <c r="D702" i="3"/>
  <c r="A702" i="3"/>
  <c r="H700" i="3"/>
  <c r="I700" i="3"/>
  <c r="J700" i="3"/>
  <c r="K700" i="3"/>
  <c r="D700" i="3"/>
  <c r="A700" i="3"/>
  <c r="H691" i="3"/>
  <c r="I691" i="3"/>
  <c r="J691" i="3"/>
  <c r="K691" i="3"/>
  <c r="D691" i="3"/>
  <c r="A691" i="3"/>
  <c r="H682" i="3"/>
  <c r="I682" i="3"/>
  <c r="J682" i="3"/>
  <c r="K682" i="3"/>
  <c r="D682" i="3"/>
  <c r="A682" i="3"/>
  <c r="H662" i="3"/>
  <c r="I662" i="3"/>
  <c r="J662" i="3"/>
  <c r="K662" i="3"/>
  <c r="D662" i="3"/>
  <c r="A662" i="3"/>
  <c r="H642" i="3"/>
  <c r="I642" i="3"/>
  <c r="J642" i="3"/>
  <c r="K642" i="3"/>
  <c r="D642" i="3"/>
  <c r="A642" i="3"/>
  <c r="H628" i="3"/>
  <c r="I628" i="3"/>
  <c r="J628" i="3"/>
  <c r="K628" i="3"/>
  <c r="D628" i="3"/>
  <c r="A628" i="3"/>
  <c r="H616" i="3"/>
  <c r="I616" i="3"/>
  <c r="J616" i="3"/>
  <c r="K616" i="3"/>
  <c r="D616" i="3"/>
  <c r="A616" i="3"/>
  <c r="H608" i="3"/>
  <c r="I608" i="3"/>
  <c r="J608" i="3"/>
  <c r="K608" i="3"/>
  <c r="D608" i="3"/>
  <c r="A608" i="3"/>
  <c r="H598" i="3"/>
  <c r="I598" i="3"/>
  <c r="J598" i="3"/>
  <c r="K598" i="3"/>
  <c r="D598" i="3"/>
  <c r="A598" i="3"/>
  <c r="H592" i="3"/>
  <c r="I592" i="3"/>
  <c r="J592" i="3"/>
  <c r="K592" i="3"/>
  <c r="D592" i="3"/>
  <c r="A592" i="3"/>
  <c r="H590" i="3"/>
  <c r="I590" i="3"/>
  <c r="J590" i="3"/>
  <c r="K590" i="3"/>
  <c r="D590" i="3"/>
  <c r="A590" i="3"/>
  <c r="H583" i="3"/>
  <c r="I583" i="3"/>
  <c r="J583" i="3"/>
  <c r="K583" i="3"/>
  <c r="D583" i="3"/>
  <c r="A583" i="3"/>
  <c r="H552" i="3"/>
  <c r="I552" i="3"/>
  <c r="J552" i="3"/>
  <c r="K552" i="3"/>
  <c r="D552" i="3"/>
  <c r="A552" i="3"/>
  <c r="H537" i="3"/>
  <c r="I537" i="3"/>
  <c r="J537" i="3"/>
  <c r="K537" i="3"/>
  <c r="D537" i="3"/>
  <c r="A537" i="3"/>
  <c r="H525" i="3"/>
  <c r="I525" i="3"/>
  <c r="J525" i="3"/>
  <c r="K525" i="3"/>
  <c r="D525" i="3"/>
  <c r="A525" i="3"/>
  <c r="H521" i="3"/>
  <c r="I521" i="3"/>
  <c r="J521" i="3"/>
  <c r="K521" i="3"/>
  <c r="D521" i="3"/>
  <c r="A521" i="3"/>
  <c r="H519" i="3"/>
  <c r="I519" i="3"/>
  <c r="J519" i="3"/>
  <c r="K519" i="3"/>
  <c r="D519" i="3"/>
  <c r="A519" i="3"/>
  <c r="H510" i="3"/>
  <c r="I510" i="3"/>
  <c r="J510" i="3"/>
  <c r="K510" i="3"/>
  <c r="D510" i="3"/>
  <c r="A510" i="3"/>
  <c r="H508" i="3"/>
  <c r="I508" i="3"/>
  <c r="J508" i="3"/>
  <c r="K508" i="3"/>
  <c r="D508" i="3"/>
  <c r="A508" i="3"/>
  <c r="H494" i="3"/>
  <c r="I494" i="3"/>
  <c r="J494" i="3"/>
  <c r="K494" i="3"/>
  <c r="D494" i="3"/>
  <c r="A494" i="3"/>
  <c r="H482" i="3"/>
  <c r="I482" i="3"/>
  <c r="J482" i="3"/>
  <c r="K482" i="3"/>
  <c r="D482" i="3"/>
  <c r="A482" i="3"/>
  <c r="H465" i="3"/>
  <c r="I465" i="3"/>
  <c r="J465" i="3"/>
  <c r="K465" i="3"/>
  <c r="D465" i="3"/>
  <c r="A465" i="3"/>
  <c r="H453" i="3"/>
  <c r="I453" i="3"/>
  <c r="J453" i="3"/>
  <c r="K453" i="3"/>
  <c r="D453" i="3"/>
  <c r="A453" i="3"/>
  <c r="H448" i="3"/>
  <c r="I448" i="3"/>
  <c r="J448" i="3"/>
  <c r="K448" i="3"/>
  <c r="D448" i="3"/>
  <c r="A448" i="3"/>
  <c r="H438" i="3"/>
  <c r="I438" i="3"/>
  <c r="J438" i="3"/>
  <c r="K438" i="3"/>
  <c r="D438" i="3"/>
  <c r="A438" i="3"/>
  <c r="H433" i="3"/>
  <c r="I433" i="3"/>
  <c r="J433" i="3"/>
  <c r="K433" i="3"/>
  <c r="D433" i="3"/>
  <c r="A433" i="3"/>
  <c r="H423" i="3"/>
  <c r="I423" i="3"/>
  <c r="J423" i="3"/>
  <c r="K423" i="3"/>
  <c r="D423" i="3"/>
  <c r="A423" i="3"/>
  <c r="H405" i="3"/>
  <c r="I405" i="3"/>
  <c r="J405" i="3"/>
  <c r="K405" i="3"/>
  <c r="D405" i="3"/>
  <c r="A405" i="3"/>
  <c r="H402" i="3"/>
  <c r="I402" i="3"/>
  <c r="J402" i="3"/>
  <c r="K402" i="3"/>
  <c r="D402" i="3"/>
  <c r="A402" i="3"/>
  <c r="H396" i="3"/>
  <c r="I396" i="3"/>
  <c r="J396" i="3"/>
  <c r="K396" i="3"/>
  <c r="D396" i="3"/>
  <c r="A396" i="3"/>
  <c r="A390" i="3"/>
  <c r="H390" i="3"/>
  <c r="I390" i="3"/>
  <c r="J390" i="3"/>
  <c r="K390" i="3"/>
  <c r="D390" i="3"/>
  <c r="H384" i="3"/>
  <c r="I384" i="3"/>
  <c r="J384" i="3"/>
  <c r="K384" i="3"/>
  <c r="D384" i="3"/>
  <c r="A384" i="3"/>
  <c r="H367" i="3"/>
  <c r="I367" i="3"/>
  <c r="J367" i="3"/>
  <c r="K367" i="3"/>
  <c r="D367" i="3"/>
  <c r="A367" i="3"/>
  <c r="H357" i="3"/>
  <c r="I357" i="3"/>
  <c r="J357" i="3"/>
  <c r="K357" i="3"/>
  <c r="D357" i="3"/>
  <c r="A357" i="3"/>
  <c r="H342" i="3"/>
  <c r="I342" i="3"/>
  <c r="J342" i="3"/>
  <c r="K342" i="3"/>
  <c r="D342" i="3"/>
  <c r="A342" i="3"/>
  <c r="H320" i="3"/>
  <c r="I320" i="3"/>
  <c r="J320" i="3"/>
  <c r="K320" i="3"/>
  <c r="D320" i="3"/>
  <c r="A320" i="3"/>
  <c r="H314" i="3"/>
  <c r="I314" i="3"/>
  <c r="J314" i="3"/>
  <c r="K314" i="3"/>
  <c r="D314" i="3"/>
  <c r="A314" i="3"/>
  <c r="H292" i="3"/>
  <c r="I292" i="3"/>
  <c r="J292" i="3"/>
  <c r="K292" i="3"/>
  <c r="D292" i="3"/>
  <c r="A292" i="3"/>
  <c r="H279" i="3"/>
  <c r="I279" i="3"/>
  <c r="J279" i="3"/>
  <c r="K279" i="3"/>
  <c r="D279" i="3"/>
  <c r="A279" i="3"/>
  <c r="H277" i="3"/>
  <c r="I277" i="3"/>
  <c r="J277" i="3"/>
  <c r="K277" i="3"/>
  <c r="D277" i="3"/>
  <c r="A277" i="3"/>
  <c r="H268" i="3"/>
  <c r="I268" i="3"/>
  <c r="J268" i="3"/>
  <c r="K268" i="3"/>
  <c r="D268" i="3"/>
  <c r="A268" i="3"/>
  <c r="H262" i="3"/>
  <c r="I262" i="3"/>
  <c r="J262" i="3"/>
  <c r="K262" i="3"/>
  <c r="D262" i="3"/>
  <c r="A262" i="3"/>
  <c r="H255" i="3"/>
  <c r="I255" i="3"/>
  <c r="J255" i="3"/>
  <c r="K255" i="3"/>
  <c r="D255" i="3"/>
  <c r="A255" i="3"/>
  <c r="H234" i="3"/>
  <c r="I234" i="3"/>
  <c r="J234" i="3"/>
  <c r="K234" i="3"/>
  <c r="D234" i="3"/>
  <c r="A234" i="3"/>
  <c r="E235" i="3"/>
  <c r="F235" i="3"/>
  <c r="G235" i="3"/>
  <c r="H231" i="3"/>
  <c r="I231" i="3"/>
  <c r="J231" i="3"/>
  <c r="K231" i="3"/>
  <c r="D231" i="3"/>
  <c r="A231" i="3"/>
  <c r="H222" i="3"/>
  <c r="I222" i="3"/>
  <c r="J222" i="3"/>
  <c r="K222" i="3"/>
  <c r="D222" i="3"/>
  <c r="A222" i="3"/>
  <c r="H220" i="3"/>
  <c r="I220" i="3"/>
  <c r="J220" i="3"/>
  <c r="K220" i="3"/>
  <c r="D220" i="3"/>
  <c r="A220" i="3"/>
  <c r="H197" i="3"/>
  <c r="I197" i="3"/>
  <c r="J197" i="3"/>
  <c r="K197" i="3"/>
  <c r="D197" i="3"/>
  <c r="A197" i="3"/>
  <c r="H195" i="3"/>
  <c r="I195" i="3"/>
  <c r="J195" i="3"/>
  <c r="K195" i="3"/>
  <c r="D195" i="3"/>
  <c r="A195" i="3"/>
  <c r="H164" i="3"/>
  <c r="I164" i="3"/>
  <c r="J164" i="3"/>
  <c r="K164" i="3"/>
  <c r="D164" i="3"/>
  <c r="A164" i="3"/>
  <c r="H143" i="3"/>
  <c r="I143" i="3"/>
  <c r="J143" i="3"/>
  <c r="K143" i="3"/>
  <c r="D143" i="3"/>
  <c r="A143" i="3"/>
  <c r="H141" i="3"/>
  <c r="I141" i="3"/>
  <c r="J141" i="3"/>
  <c r="K141" i="3"/>
  <c r="D141" i="3"/>
  <c r="A141" i="3"/>
  <c r="H133" i="3"/>
  <c r="I133" i="3"/>
  <c r="J133" i="3"/>
  <c r="K133" i="3"/>
  <c r="D133" i="3"/>
  <c r="A133" i="3"/>
  <c r="H126" i="3"/>
  <c r="I126" i="3"/>
  <c r="J126" i="3"/>
  <c r="K126" i="3"/>
  <c r="D126" i="3"/>
  <c r="A126" i="3"/>
  <c r="H117" i="3"/>
  <c r="I117" i="3"/>
  <c r="J117" i="3"/>
  <c r="K117" i="3"/>
  <c r="D117" i="3"/>
  <c r="A117" i="3"/>
  <c r="H115" i="3"/>
  <c r="I115" i="3"/>
  <c r="J115" i="3"/>
  <c r="K115" i="3"/>
  <c r="D115" i="3"/>
  <c r="A115" i="3"/>
  <c r="H108" i="3"/>
  <c r="I108" i="3"/>
  <c r="J108" i="3"/>
  <c r="K108" i="3"/>
  <c r="D108" i="3"/>
  <c r="A108" i="3"/>
  <c r="H89" i="3"/>
  <c r="I89" i="3"/>
  <c r="J89" i="3"/>
  <c r="K89" i="3"/>
  <c r="D89" i="3"/>
  <c r="A89" i="3"/>
  <c r="H86" i="3"/>
  <c r="I86" i="3"/>
  <c r="J86" i="3"/>
  <c r="K86" i="3"/>
  <c r="D86" i="3"/>
  <c r="A86" i="3"/>
  <c r="H65" i="3"/>
  <c r="I65" i="3"/>
  <c r="J65" i="3"/>
  <c r="K65" i="3"/>
  <c r="D65" i="3"/>
  <c r="A65" i="3"/>
  <c r="H56" i="3"/>
  <c r="I56" i="3"/>
  <c r="J56" i="3"/>
  <c r="K56" i="3"/>
  <c r="D56" i="3"/>
  <c r="A56" i="3"/>
  <c r="H50" i="3"/>
  <c r="I50" i="3"/>
  <c r="J50" i="3"/>
  <c r="K50" i="3"/>
  <c r="D50" i="3"/>
  <c r="A50" i="3"/>
  <c r="H45" i="3"/>
  <c r="I45" i="3"/>
  <c r="J45" i="3"/>
  <c r="K45" i="3"/>
  <c r="D45" i="3"/>
  <c r="A45" i="3"/>
  <c r="H22" i="3"/>
  <c r="I22" i="3"/>
  <c r="J22" i="3"/>
  <c r="K22" i="3"/>
  <c r="D22" i="3"/>
  <c r="A22" i="3"/>
  <c r="H18" i="3"/>
  <c r="I18" i="3"/>
  <c r="J18" i="3"/>
  <c r="K18" i="3"/>
  <c r="D18" i="3"/>
  <c r="A18" i="3"/>
  <c r="G851" i="3"/>
  <c r="F851" i="3"/>
  <c r="E851" i="3"/>
  <c r="G850" i="3"/>
  <c r="F850" i="3"/>
  <c r="E850" i="3"/>
  <c r="G849" i="3"/>
  <c r="F849" i="3"/>
  <c r="E849" i="3"/>
  <c r="G848" i="3"/>
  <c r="F848" i="3"/>
  <c r="E848" i="3"/>
  <c r="G847" i="3"/>
  <c r="F847" i="3"/>
  <c r="E847" i="3"/>
  <c r="G846" i="3"/>
  <c r="F846" i="3"/>
  <c r="E846" i="3"/>
  <c r="G845" i="3"/>
  <c r="F845" i="3"/>
  <c r="E845" i="3"/>
  <c r="G844" i="3"/>
  <c r="F844" i="3"/>
  <c r="E844" i="3"/>
  <c r="G843" i="3"/>
  <c r="F843" i="3"/>
  <c r="E843" i="3"/>
  <c r="G842" i="3"/>
  <c r="F842" i="3"/>
  <c r="E842" i="3"/>
  <c r="G841" i="3"/>
  <c r="F841" i="3"/>
  <c r="E841" i="3"/>
  <c r="G840" i="3"/>
  <c r="F840" i="3"/>
  <c r="E840" i="3"/>
  <c r="G839" i="3"/>
  <c r="F839" i="3"/>
  <c r="E839" i="3"/>
  <c r="G838" i="3"/>
  <c r="F838" i="3"/>
  <c r="E838" i="3"/>
  <c r="G837" i="3"/>
  <c r="F837" i="3"/>
  <c r="E837" i="3"/>
  <c r="G836" i="3"/>
  <c r="F836" i="3"/>
  <c r="E836" i="3"/>
  <c r="G834" i="3"/>
  <c r="F834" i="3"/>
  <c r="E834" i="3"/>
  <c r="G833" i="3"/>
  <c r="F833" i="3"/>
  <c r="E833" i="3"/>
  <c r="G832" i="3"/>
  <c r="F832" i="3"/>
  <c r="E832" i="3"/>
  <c r="G831" i="3"/>
  <c r="F831" i="3"/>
  <c r="E831" i="3"/>
  <c r="G830" i="3"/>
  <c r="F830" i="3"/>
  <c r="E830" i="3"/>
  <c r="G829" i="3"/>
  <c r="F829" i="3"/>
  <c r="E829" i="3"/>
  <c r="G828" i="3"/>
  <c r="F828" i="3"/>
  <c r="E828" i="3"/>
  <c r="G826" i="3"/>
  <c r="F826" i="3"/>
  <c r="E826" i="3"/>
  <c r="G825" i="3"/>
  <c r="F825" i="3"/>
  <c r="E825" i="3"/>
  <c r="G824" i="3"/>
  <c r="F824" i="3"/>
  <c r="E824" i="3"/>
  <c r="G823" i="3"/>
  <c r="F823" i="3"/>
  <c r="E823" i="3"/>
  <c r="G822" i="3"/>
  <c r="F822" i="3"/>
  <c r="E822" i="3"/>
  <c r="G821" i="3"/>
  <c r="F821" i="3"/>
  <c r="E821" i="3"/>
  <c r="G820" i="3"/>
  <c r="F820" i="3"/>
  <c r="E820" i="3"/>
  <c r="G819" i="3"/>
  <c r="F819" i="3"/>
  <c r="E819" i="3"/>
  <c r="G818" i="3"/>
  <c r="F818" i="3"/>
  <c r="E818" i="3"/>
  <c r="G817" i="3"/>
  <c r="F817" i="3"/>
  <c r="E817" i="3"/>
  <c r="G816" i="3"/>
  <c r="F816" i="3"/>
  <c r="E816" i="3"/>
  <c r="G815" i="3"/>
  <c r="F815" i="3"/>
  <c r="E815" i="3"/>
  <c r="G814" i="3"/>
  <c r="F814" i="3"/>
  <c r="E814" i="3"/>
  <c r="G813" i="3"/>
  <c r="F813" i="3"/>
  <c r="E813" i="3"/>
  <c r="G812" i="3"/>
  <c r="F812" i="3"/>
  <c r="E812" i="3"/>
  <c r="G811" i="3"/>
  <c r="F811" i="3"/>
  <c r="E811" i="3"/>
  <c r="G810" i="3"/>
  <c r="F810" i="3"/>
  <c r="E810" i="3"/>
  <c r="G809" i="3"/>
  <c r="F809" i="3"/>
  <c r="E809" i="3"/>
  <c r="G807" i="3"/>
  <c r="F807" i="3"/>
  <c r="E807" i="3"/>
  <c r="G806" i="3"/>
  <c r="F806" i="3"/>
  <c r="E806" i="3"/>
  <c r="G805" i="3"/>
  <c r="F805" i="3"/>
  <c r="E805" i="3"/>
  <c r="G804" i="3"/>
  <c r="F804" i="3"/>
  <c r="E804" i="3"/>
  <c r="G803" i="3"/>
  <c r="F803" i="3"/>
  <c r="E803" i="3"/>
  <c r="G800" i="3"/>
  <c r="F800" i="3"/>
  <c r="E800" i="3"/>
  <c r="G798" i="3"/>
  <c r="F798" i="3"/>
  <c r="E798" i="3"/>
  <c r="G797" i="3"/>
  <c r="F797" i="3"/>
  <c r="E797" i="3"/>
  <c r="G792" i="3"/>
  <c r="F792" i="3"/>
  <c r="E792" i="3"/>
  <c r="G790" i="3"/>
  <c r="G802" i="3"/>
  <c r="F790" i="3"/>
  <c r="F802" i="3"/>
  <c r="E790" i="3"/>
  <c r="E802" i="3"/>
  <c r="G801" i="3"/>
  <c r="F801" i="3"/>
  <c r="E801" i="3"/>
  <c r="G799" i="3"/>
  <c r="F799" i="3"/>
  <c r="E799" i="3"/>
  <c r="G796" i="3"/>
  <c r="F796" i="3"/>
  <c r="E796" i="3"/>
  <c r="G795" i="3"/>
  <c r="F795" i="3"/>
  <c r="E795" i="3"/>
  <c r="G794" i="3"/>
  <c r="F794" i="3"/>
  <c r="E794" i="3"/>
  <c r="G793" i="3"/>
  <c r="F793" i="3"/>
  <c r="E793" i="3"/>
  <c r="G791" i="3"/>
  <c r="F791" i="3"/>
  <c r="E791" i="3"/>
  <c r="G788" i="3"/>
  <c r="G789" i="3"/>
  <c r="F788" i="3"/>
  <c r="F789" i="3"/>
  <c r="E788" i="3"/>
  <c r="E789" i="3"/>
  <c r="G786" i="3"/>
  <c r="F786" i="3"/>
  <c r="E786" i="3"/>
  <c r="G785" i="3"/>
  <c r="F785" i="3"/>
  <c r="E785" i="3"/>
  <c r="G784" i="3"/>
  <c r="F784" i="3"/>
  <c r="E784" i="3"/>
  <c r="G783" i="3"/>
  <c r="F783" i="3"/>
  <c r="E783" i="3"/>
  <c r="G782" i="3"/>
  <c r="F782" i="3"/>
  <c r="E782" i="3"/>
  <c r="G781" i="3"/>
  <c r="F781" i="3"/>
  <c r="E781" i="3"/>
  <c r="G780" i="3"/>
  <c r="F780" i="3"/>
  <c r="E780" i="3"/>
  <c r="G779" i="3"/>
  <c r="F779" i="3"/>
  <c r="E779" i="3"/>
  <c r="G778" i="3"/>
  <c r="F778" i="3"/>
  <c r="E778" i="3"/>
  <c r="G777" i="3"/>
  <c r="F777" i="3"/>
  <c r="E777" i="3"/>
  <c r="G772" i="3"/>
  <c r="F772" i="3"/>
  <c r="E772" i="3"/>
  <c r="G771" i="3"/>
  <c r="F771" i="3"/>
  <c r="E771" i="3"/>
  <c r="G770" i="3"/>
  <c r="F770" i="3"/>
  <c r="E770" i="3"/>
  <c r="G769" i="3"/>
  <c r="F769" i="3"/>
  <c r="E769" i="3"/>
  <c r="G768" i="3"/>
  <c r="F768" i="3"/>
  <c r="E768" i="3"/>
  <c r="G767" i="3"/>
  <c r="F767" i="3"/>
  <c r="E767" i="3"/>
  <c r="G765" i="3"/>
  <c r="F765" i="3"/>
  <c r="E765" i="3"/>
  <c r="G764" i="3"/>
  <c r="F764" i="3"/>
  <c r="E764" i="3"/>
  <c r="G763" i="3"/>
  <c r="F763" i="3"/>
  <c r="E763" i="3"/>
  <c r="G762" i="3"/>
  <c r="F762" i="3"/>
  <c r="E762" i="3"/>
  <c r="G761" i="3"/>
  <c r="F761" i="3"/>
  <c r="E761" i="3"/>
  <c r="G760" i="3"/>
  <c r="F760" i="3"/>
  <c r="E760" i="3"/>
  <c r="G759" i="3"/>
  <c r="F759" i="3"/>
  <c r="E759" i="3"/>
  <c r="G758" i="3"/>
  <c r="G787" i="3"/>
  <c r="F758" i="3"/>
  <c r="F787" i="3"/>
  <c r="E758" i="3"/>
  <c r="E787" i="3"/>
  <c r="G776" i="3"/>
  <c r="F776" i="3"/>
  <c r="E776" i="3"/>
  <c r="G774" i="3"/>
  <c r="F774" i="3"/>
  <c r="E774" i="3"/>
  <c r="G766" i="3"/>
  <c r="F766" i="3"/>
  <c r="E766" i="3"/>
  <c r="G775" i="3"/>
  <c r="F775" i="3"/>
  <c r="E775" i="3"/>
  <c r="G773" i="3"/>
  <c r="F773" i="3"/>
  <c r="E773" i="3"/>
  <c r="G755" i="3"/>
  <c r="G757" i="3"/>
  <c r="F755" i="3"/>
  <c r="E755" i="3"/>
  <c r="G756" i="3"/>
  <c r="F756" i="3"/>
  <c r="E756" i="3"/>
  <c r="E757" i="3"/>
  <c r="G753" i="3"/>
  <c r="G754" i="3"/>
  <c r="F753" i="3"/>
  <c r="F754" i="3"/>
  <c r="E753" i="3"/>
  <c r="E754" i="3"/>
  <c r="G751" i="3"/>
  <c r="F751" i="3"/>
  <c r="E751" i="3"/>
  <c r="G750" i="3"/>
  <c r="F750" i="3"/>
  <c r="E750" i="3"/>
  <c r="G749" i="3"/>
  <c r="F749" i="3"/>
  <c r="E749" i="3"/>
  <c r="G748" i="3"/>
  <c r="F748" i="3"/>
  <c r="E748" i="3"/>
  <c r="G747" i="3"/>
  <c r="F747" i="3"/>
  <c r="E747" i="3"/>
  <c r="G746" i="3"/>
  <c r="F746" i="3"/>
  <c r="E746" i="3"/>
  <c r="G745" i="3"/>
  <c r="F745" i="3"/>
  <c r="E745" i="3"/>
  <c r="G744" i="3"/>
  <c r="F744" i="3"/>
  <c r="E744" i="3"/>
  <c r="G743" i="3"/>
  <c r="F743" i="3"/>
  <c r="E743" i="3"/>
  <c r="G742" i="3"/>
  <c r="F742" i="3"/>
  <c r="E742" i="3"/>
  <c r="G741" i="3"/>
  <c r="F741" i="3"/>
  <c r="E741" i="3"/>
  <c r="G740" i="3"/>
  <c r="F740" i="3"/>
  <c r="E740" i="3"/>
  <c r="G739" i="3"/>
  <c r="F739" i="3"/>
  <c r="E739" i="3"/>
  <c r="G738" i="3"/>
  <c r="F738" i="3"/>
  <c r="E738" i="3"/>
  <c r="G737" i="3"/>
  <c r="F737" i="3"/>
  <c r="E737" i="3"/>
  <c r="G736" i="3"/>
  <c r="F736" i="3"/>
  <c r="E736" i="3"/>
  <c r="G735" i="3"/>
  <c r="F735" i="3"/>
  <c r="E735" i="3"/>
  <c r="G734" i="3"/>
  <c r="F734" i="3"/>
  <c r="E734" i="3"/>
  <c r="G733" i="3"/>
  <c r="F733" i="3"/>
  <c r="E733" i="3"/>
  <c r="G732" i="3"/>
  <c r="F732" i="3"/>
  <c r="E732" i="3"/>
  <c r="G731" i="3"/>
  <c r="F731" i="3"/>
  <c r="F752" i="3"/>
  <c r="E731" i="3"/>
  <c r="E752" i="3"/>
  <c r="G730" i="3"/>
  <c r="G752" i="3"/>
  <c r="F730" i="3"/>
  <c r="E730" i="3"/>
  <c r="G728" i="3"/>
  <c r="G729" i="3"/>
  <c r="F728" i="3"/>
  <c r="F729" i="3"/>
  <c r="E728" i="3"/>
  <c r="E729" i="3"/>
  <c r="G726" i="3"/>
  <c r="G727" i="3"/>
  <c r="F726" i="3"/>
  <c r="F727" i="3"/>
  <c r="E726" i="3"/>
  <c r="E727" i="3"/>
  <c r="G724" i="3"/>
  <c r="F724" i="3"/>
  <c r="E724" i="3"/>
  <c r="G723" i="3"/>
  <c r="F723" i="3"/>
  <c r="E723" i="3"/>
  <c r="G721" i="3"/>
  <c r="F721" i="3"/>
  <c r="E721" i="3"/>
  <c r="G720" i="3"/>
  <c r="F720" i="3"/>
  <c r="E720" i="3"/>
  <c r="G719" i="3"/>
  <c r="F719" i="3"/>
  <c r="E719" i="3"/>
  <c r="G718" i="3"/>
  <c r="F718" i="3"/>
  <c r="E718" i="3"/>
  <c r="G715" i="3"/>
  <c r="F715" i="3"/>
  <c r="E715" i="3"/>
  <c r="G713" i="3"/>
  <c r="F713" i="3"/>
  <c r="E713" i="3"/>
  <c r="G712" i="3"/>
  <c r="F712" i="3"/>
  <c r="E712" i="3"/>
  <c r="G711" i="3"/>
  <c r="F711" i="3"/>
  <c r="E711" i="3"/>
  <c r="G710" i="3"/>
  <c r="G725" i="3"/>
  <c r="F710" i="3"/>
  <c r="F725" i="3"/>
  <c r="E710" i="3"/>
  <c r="E725" i="3"/>
  <c r="G722" i="3"/>
  <c r="F722" i="3"/>
  <c r="E722" i="3"/>
  <c r="G717" i="3"/>
  <c r="F717" i="3"/>
  <c r="E717" i="3"/>
  <c r="G716" i="3"/>
  <c r="F716" i="3"/>
  <c r="E716" i="3"/>
  <c r="G714" i="3"/>
  <c r="F714" i="3"/>
  <c r="E714" i="3"/>
  <c r="G707" i="3"/>
  <c r="F707" i="3"/>
  <c r="E707" i="3"/>
  <c r="G708" i="3"/>
  <c r="F708" i="3"/>
  <c r="E708" i="3"/>
  <c r="G706" i="3"/>
  <c r="F706" i="3"/>
  <c r="E706" i="3"/>
  <c r="G705" i="3"/>
  <c r="F705" i="3"/>
  <c r="E705" i="3"/>
  <c r="G704" i="3"/>
  <c r="F704" i="3"/>
  <c r="E704" i="3"/>
  <c r="G703" i="3"/>
  <c r="G709" i="3"/>
  <c r="F703" i="3"/>
  <c r="F709" i="3"/>
  <c r="E703" i="3"/>
  <c r="E709" i="3"/>
  <c r="G701" i="3"/>
  <c r="G702" i="3"/>
  <c r="F701" i="3"/>
  <c r="E701" i="3"/>
  <c r="E702" i="3"/>
  <c r="G694" i="3"/>
  <c r="F694" i="3"/>
  <c r="E694" i="3"/>
  <c r="G692" i="3"/>
  <c r="G700" i="3"/>
  <c r="F692" i="3"/>
  <c r="F700" i="3"/>
  <c r="E692" i="3"/>
  <c r="E700" i="3"/>
  <c r="G699" i="3"/>
  <c r="F699" i="3"/>
  <c r="E699" i="3"/>
  <c r="G698" i="3"/>
  <c r="F698" i="3"/>
  <c r="E698" i="3"/>
  <c r="G697" i="3"/>
  <c r="F697" i="3"/>
  <c r="E697" i="3"/>
  <c r="G696" i="3"/>
  <c r="F696" i="3"/>
  <c r="E696" i="3"/>
  <c r="G695" i="3"/>
  <c r="F695" i="3"/>
  <c r="E695" i="3"/>
  <c r="G693" i="3"/>
  <c r="F693" i="3"/>
  <c r="E693" i="3"/>
  <c r="G690" i="3"/>
  <c r="F690" i="3"/>
  <c r="E690" i="3"/>
  <c r="G689" i="3"/>
  <c r="F689" i="3"/>
  <c r="E689" i="3"/>
  <c r="G688" i="3"/>
  <c r="F688" i="3"/>
  <c r="E688" i="3"/>
  <c r="G687" i="3"/>
  <c r="F687" i="3"/>
  <c r="E687" i="3"/>
  <c r="G686" i="3"/>
  <c r="F686" i="3"/>
  <c r="E686" i="3"/>
  <c r="G685" i="3"/>
  <c r="F685" i="3"/>
  <c r="E685" i="3"/>
  <c r="G684" i="3"/>
  <c r="F684" i="3"/>
  <c r="F691" i="3"/>
  <c r="E684" i="3"/>
  <c r="E691" i="3"/>
  <c r="G683" i="3"/>
  <c r="G691" i="3"/>
  <c r="F683" i="3"/>
  <c r="E683" i="3"/>
  <c r="G681" i="3"/>
  <c r="F681" i="3"/>
  <c r="E681" i="3"/>
  <c r="G680" i="3"/>
  <c r="F680" i="3"/>
  <c r="E680" i="3"/>
  <c r="G679" i="3"/>
  <c r="F679" i="3"/>
  <c r="E679" i="3"/>
  <c r="G678" i="3"/>
  <c r="F678" i="3"/>
  <c r="E678" i="3"/>
  <c r="G677" i="3"/>
  <c r="F677" i="3"/>
  <c r="E677" i="3"/>
  <c r="G676" i="3"/>
  <c r="F676" i="3"/>
  <c r="E676" i="3"/>
  <c r="G675" i="3"/>
  <c r="F675" i="3"/>
  <c r="E675" i="3"/>
  <c r="G674" i="3"/>
  <c r="F674" i="3"/>
  <c r="E674" i="3"/>
  <c r="G673" i="3"/>
  <c r="F673" i="3"/>
  <c r="E673" i="3"/>
  <c r="G672" i="3"/>
  <c r="F672" i="3"/>
  <c r="E672" i="3"/>
  <c r="G671" i="3"/>
  <c r="F671" i="3"/>
  <c r="E671" i="3"/>
  <c r="G670" i="3"/>
  <c r="F670" i="3"/>
  <c r="E670" i="3"/>
  <c r="G669" i="3"/>
  <c r="F669" i="3"/>
  <c r="E669" i="3"/>
  <c r="G668" i="3"/>
  <c r="F668" i="3"/>
  <c r="E668" i="3"/>
  <c r="G667" i="3"/>
  <c r="F667" i="3"/>
  <c r="E667" i="3"/>
  <c r="G666" i="3"/>
  <c r="G682" i="3"/>
  <c r="F666" i="3"/>
  <c r="E666" i="3"/>
  <c r="G665" i="3"/>
  <c r="F665" i="3"/>
  <c r="E665" i="3"/>
  <c r="G664" i="3"/>
  <c r="F664" i="3"/>
  <c r="F682" i="3"/>
  <c r="E664" i="3"/>
  <c r="E682" i="3"/>
  <c r="G663" i="3"/>
  <c r="F663" i="3"/>
  <c r="E663" i="3"/>
  <c r="G661" i="3"/>
  <c r="F661" i="3"/>
  <c r="E661" i="3"/>
  <c r="G660" i="3"/>
  <c r="F660" i="3"/>
  <c r="E660" i="3"/>
  <c r="G659" i="3"/>
  <c r="F659" i="3"/>
  <c r="E659" i="3"/>
  <c r="G658" i="3"/>
  <c r="F658" i="3"/>
  <c r="E658" i="3"/>
  <c r="G657" i="3"/>
  <c r="F657" i="3"/>
  <c r="E657" i="3"/>
  <c r="G656" i="3"/>
  <c r="F656" i="3"/>
  <c r="E656" i="3"/>
  <c r="G655" i="3"/>
  <c r="F655" i="3"/>
  <c r="E655" i="3"/>
  <c r="G654" i="3"/>
  <c r="F654" i="3"/>
  <c r="E654" i="3"/>
  <c r="G653" i="3"/>
  <c r="F653" i="3"/>
  <c r="E653" i="3"/>
  <c r="G652" i="3"/>
  <c r="F652" i="3"/>
  <c r="E652" i="3"/>
  <c r="G651" i="3"/>
  <c r="F651" i="3"/>
  <c r="E651" i="3"/>
  <c r="G650" i="3"/>
  <c r="F650" i="3"/>
  <c r="E650" i="3"/>
  <c r="G649" i="3"/>
  <c r="F649" i="3"/>
  <c r="E649" i="3"/>
  <c r="G648" i="3"/>
  <c r="F648" i="3"/>
  <c r="E648" i="3"/>
  <c r="G647" i="3"/>
  <c r="F647" i="3"/>
  <c r="E647" i="3"/>
  <c r="E662" i="3"/>
  <c r="G646" i="3"/>
  <c r="F646" i="3"/>
  <c r="E646" i="3"/>
  <c r="G645" i="3"/>
  <c r="F645" i="3"/>
  <c r="E645" i="3"/>
  <c r="G644" i="3"/>
  <c r="F644" i="3"/>
  <c r="F662" i="3"/>
  <c r="E644" i="3"/>
  <c r="G643" i="3"/>
  <c r="G662" i="3"/>
  <c r="F643" i="3"/>
  <c r="E643" i="3"/>
  <c r="G641" i="3"/>
  <c r="F641" i="3"/>
  <c r="E641" i="3"/>
  <c r="G640" i="3"/>
  <c r="F640" i="3"/>
  <c r="E640" i="3"/>
  <c r="G639" i="3"/>
  <c r="F639" i="3"/>
  <c r="E639" i="3"/>
  <c r="G638" i="3"/>
  <c r="F638" i="3"/>
  <c r="E638" i="3"/>
  <c r="G637" i="3"/>
  <c r="F637" i="3"/>
  <c r="E637" i="3"/>
  <c r="G636" i="3"/>
  <c r="F636" i="3"/>
  <c r="E636" i="3"/>
  <c r="G635" i="3"/>
  <c r="F635" i="3"/>
  <c r="E635" i="3"/>
  <c r="G634" i="3"/>
  <c r="F634" i="3"/>
  <c r="E634" i="3"/>
  <c r="G633" i="3"/>
  <c r="F633" i="3"/>
  <c r="E633" i="3"/>
  <c r="G632" i="3"/>
  <c r="F632" i="3"/>
  <c r="E632" i="3"/>
  <c r="G631" i="3"/>
  <c r="F631" i="3"/>
  <c r="E631" i="3"/>
  <c r="G630" i="3"/>
  <c r="F630" i="3"/>
  <c r="E630" i="3"/>
  <c r="E642" i="3"/>
  <c r="G629" i="3"/>
  <c r="G642" i="3"/>
  <c r="F629" i="3"/>
  <c r="F642" i="3"/>
  <c r="E629" i="3"/>
  <c r="G617" i="3"/>
  <c r="F617" i="3"/>
  <c r="F628" i="3"/>
  <c r="E617" i="3"/>
  <c r="E628" i="3"/>
  <c r="G627" i="3"/>
  <c r="F627" i="3"/>
  <c r="E627" i="3"/>
  <c r="G626" i="3"/>
  <c r="F626" i="3"/>
  <c r="E626" i="3"/>
  <c r="G625" i="3"/>
  <c r="F625" i="3"/>
  <c r="E625" i="3"/>
  <c r="G624" i="3"/>
  <c r="F624" i="3"/>
  <c r="E624" i="3"/>
  <c r="G623" i="3"/>
  <c r="F623" i="3"/>
  <c r="E623" i="3"/>
  <c r="G622" i="3"/>
  <c r="F622" i="3"/>
  <c r="E622" i="3"/>
  <c r="G621" i="3"/>
  <c r="F621" i="3"/>
  <c r="E621" i="3"/>
  <c r="G620" i="3"/>
  <c r="F620" i="3"/>
  <c r="E620" i="3"/>
  <c r="G619" i="3"/>
  <c r="G628" i="3"/>
  <c r="F619" i="3"/>
  <c r="E619" i="3"/>
  <c r="G618" i="3"/>
  <c r="F618" i="3"/>
  <c r="E618" i="3"/>
  <c r="G615" i="3"/>
  <c r="F615" i="3"/>
  <c r="E615" i="3"/>
  <c r="G614" i="3"/>
  <c r="F614" i="3"/>
  <c r="E614" i="3"/>
  <c r="G613" i="3"/>
  <c r="F613" i="3"/>
  <c r="E613" i="3"/>
  <c r="G612" i="3"/>
  <c r="F612" i="3"/>
  <c r="E612" i="3"/>
  <c r="G611" i="3"/>
  <c r="F611" i="3"/>
  <c r="E611" i="3"/>
  <c r="G610" i="3"/>
  <c r="F610" i="3"/>
  <c r="E610" i="3"/>
  <c r="G609" i="3"/>
  <c r="G616" i="3"/>
  <c r="F609" i="3"/>
  <c r="F616" i="3"/>
  <c r="E609" i="3"/>
  <c r="E616" i="3"/>
  <c r="G607" i="3"/>
  <c r="F607" i="3"/>
  <c r="E607" i="3"/>
  <c r="G606" i="3"/>
  <c r="F606" i="3"/>
  <c r="E606" i="3"/>
  <c r="G605" i="3"/>
  <c r="F605" i="3"/>
  <c r="E605" i="3"/>
  <c r="G604" i="3"/>
  <c r="F604" i="3"/>
  <c r="E604" i="3"/>
  <c r="G603" i="3"/>
  <c r="F603" i="3"/>
  <c r="E603" i="3"/>
  <c r="G602" i="3"/>
  <c r="F602" i="3"/>
  <c r="E602" i="3"/>
  <c r="G601" i="3"/>
  <c r="F601" i="3"/>
  <c r="E601" i="3"/>
  <c r="E608" i="3"/>
  <c r="G600" i="3"/>
  <c r="G608" i="3"/>
  <c r="F600" i="3"/>
  <c r="E600" i="3"/>
  <c r="G599" i="3"/>
  <c r="F599" i="3"/>
  <c r="F608" i="3"/>
  <c r="E599" i="3"/>
  <c r="G597" i="3"/>
  <c r="F597" i="3"/>
  <c r="E597" i="3"/>
  <c r="G596" i="3"/>
  <c r="F596" i="3"/>
  <c r="E596" i="3"/>
  <c r="G595" i="3"/>
  <c r="F595" i="3"/>
  <c r="E595" i="3"/>
  <c r="G594" i="3"/>
  <c r="G598" i="3"/>
  <c r="F594" i="3"/>
  <c r="F598" i="3"/>
  <c r="E594" i="3"/>
  <c r="G593" i="3"/>
  <c r="F593" i="3"/>
  <c r="E593" i="3"/>
  <c r="E598" i="3"/>
  <c r="G591" i="3"/>
  <c r="G592" i="3"/>
  <c r="F591" i="3"/>
  <c r="F592" i="3"/>
  <c r="E591" i="3"/>
  <c r="E592" i="3"/>
  <c r="G589" i="3"/>
  <c r="F589" i="3"/>
  <c r="E589" i="3"/>
  <c r="G588" i="3"/>
  <c r="F588" i="3"/>
  <c r="E588" i="3"/>
  <c r="G587" i="3"/>
  <c r="F587" i="3"/>
  <c r="E587" i="3"/>
  <c r="G586" i="3"/>
  <c r="F586" i="3"/>
  <c r="E586" i="3"/>
  <c r="G585" i="3"/>
  <c r="F585" i="3"/>
  <c r="E585" i="3"/>
  <c r="G584" i="3"/>
  <c r="F584" i="3"/>
  <c r="E584" i="3"/>
  <c r="E590" i="3"/>
  <c r="G582" i="3"/>
  <c r="F582" i="3"/>
  <c r="E582" i="3"/>
  <c r="G581" i="3"/>
  <c r="F581" i="3"/>
  <c r="E581" i="3"/>
  <c r="G580" i="3"/>
  <c r="F580" i="3"/>
  <c r="E580" i="3"/>
  <c r="G579" i="3"/>
  <c r="F579" i="3"/>
  <c r="E579" i="3"/>
  <c r="G578" i="3"/>
  <c r="F578" i="3"/>
  <c r="E578" i="3"/>
  <c r="G577" i="3"/>
  <c r="F577" i="3"/>
  <c r="E577" i="3"/>
  <c r="G576" i="3"/>
  <c r="F576" i="3"/>
  <c r="E576" i="3"/>
  <c r="G575" i="3"/>
  <c r="F575" i="3"/>
  <c r="E575" i="3"/>
  <c r="G574" i="3"/>
  <c r="F574" i="3"/>
  <c r="E574" i="3"/>
  <c r="G573" i="3"/>
  <c r="F573" i="3"/>
  <c r="E573" i="3"/>
  <c r="G572" i="3"/>
  <c r="F572" i="3"/>
  <c r="E572" i="3"/>
  <c r="G571" i="3"/>
  <c r="F571" i="3"/>
  <c r="E571" i="3"/>
  <c r="G570" i="3"/>
  <c r="F570" i="3"/>
  <c r="E570" i="3"/>
  <c r="G569" i="3"/>
  <c r="F569" i="3"/>
  <c r="E569" i="3"/>
  <c r="G568" i="3"/>
  <c r="F568" i="3"/>
  <c r="E568" i="3"/>
  <c r="G567" i="3"/>
  <c r="F567" i="3"/>
  <c r="E567" i="3"/>
  <c r="G566" i="3"/>
  <c r="F566" i="3"/>
  <c r="E566" i="3"/>
  <c r="G565" i="3"/>
  <c r="F565" i="3"/>
  <c r="E565" i="3"/>
  <c r="G564" i="3"/>
  <c r="F564" i="3"/>
  <c r="E564" i="3"/>
  <c r="G563" i="3"/>
  <c r="F563" i="3"/>
  <c r="E563" i="3"/>
  <c r="G562" i="3"/>
  <c r="F562" i="3"/>
  <c r="E562" i="3"/>
  <c r="G561" i="3"/>
  <c r="F561" i="3"/>
  <c r="E561" i="3"/>
  <c r="G560" i="3"/>
  <c r="F560" i="3"/>
  <c r="E560" i="3"/>
  <c r="G559" i="3"/>
  <c r="F559" i="3"/>
  <c r="E559" i="3"/>
  <c r="G558" i="3"/>
  <c r="F558" i="3"/>
  <c r="E558" i="3"/>
  <c r="G557" i="3"/>
  <c r="F557" i="3"/>
  <c r="E557" i="3"/>
  <c r="G556" i="3"/>
  <c r="F556" i="3"/>
  <c r="E556" i="3"/>
  <c r="G555" i="3"/>
  <c r="F555" i="3"/>
  <c r="E555" i="3"/>
  <c r="G554" i="3"/>
  <c r="F554" i="3"/>
  <c r="E554" i="3"/>
  <c r="G553" i="3"/>
  <c r="F553" i="3"/>
  <c r="E553" i="3"/>
  <c r="G548" i="3"/>
  <c r="F548" i="3"/>
  <c r="E548" i="3"/>
  <c r="G544" i="3"/>
  <c r="F544" i="3"/>
  <c r="E544" i="3"/>
  <c r="G543" i="3"/>
  <c r="F543" i="3"/>
  <c r="E543" i="3"/>
  <c r="G547" i="3"/>
  <c r="F547" i="3"/>
  <c r="E547" i="3"/>
  <c r="G546" i="3"/>
  <c r="F546" i="3"/>
  <c r="E546" i="3"/>
  <c r="G545" i="3"/>
  <c r="F545" i="3"/>
  <c r="E545" i="3"/>
  <c r="G539" i="3"/>
  <c r="F539" i="3"/>
  <c r="E539" i="3"/>
  <c r="G538" i="3"/>
  <c r="F538" i="3"/>
  <c r="E538" i="3"/>
  <c r="G551" i="3"/>
  <c r="F551" i="3"/>
  <c r="E551" i="3"/>
  <c r="G550" i="3"/>
  <c r="F550" i="3"/>
  <c r="E550" i="3"/>
  <c r="G549" i="3"/>
  <c r="F549" i="3"/>
  <c r="E549" i="3"/>
  <c r="G542" i="3"/>
  <c r="F542" i="3"/>
  <c r="E542" i="3"/>
  <c r="G541" i="3"/>
  <c r="F541" i="3"/>
  <c r="E541" i="3"/>
  <c r="G540" i="3"/>
  <c r="F540" i="3"/>
  <c r="E540" i="3"/>
  <c r="G532" i="3"/>
  <c r="F532" i="3"/>
  <c r="E532" i="3"/>
  <c r="G530" i="3"/>
  <c r="F530" i="3"/>
  <c r="E530" i="3"/>
  <c r="G535" i="3"/>
  <c r="F535" i="3"/>
  <c r="E535" i="3"/>
  <c r="G534" i="3"/>
  <c r="F534" i="3"/>
  <c r="E534" i="3"/>
  <c r="G533" i="3"/>
  <c r="F533" i="3"/>
  <c r="E533" i="3"/>
  <c r="G531" i="3"/>
  <c r="F531" i="3"/>
  <c r="E531" i="3"/>
  <c r="G527" i="3"/>
  <c r="F527" i="3"/>
  <c r="E527" i="3"/>
  <c r="G526" i="3"/>
  <c r="F526" i="3"/>
  <c r="E526" i="3"/>
  <c r="G536" i="3"/>
  <c r="F536" i="3"/>
  <c r="E536" i="3"/>
  <c r="G529" i="3"/>
  <c r="F529" i="3"/>
  <c r="E529" i="3"/>
  <c r="G528" i="3"/>
  <c r="F528" i="3"/>
  <c r="E528" i="3"/>
  <c r="G523" i="3"/>
  <c r="F523" i="3"/>
  <c r="E523" i="3"/>
  <c r="G524" i="3"/>
  <c r="F524" i="3"/>
  <c r="E524" i="3"/>
  <c r="G522" i="3"/>
  <c r="F522" i="3"/>
  <c r="E522" i="3"/>
  <c r="G520" i="3"/>
  <c r="G521" i="3"/>
  <c r="F520" i="3"/>
  <c r="F521" i="3"/>
  <c r="E520" i="3"/>
  <c r="E521" i="3"/>
  <c r="G518" i="3"/>
  <c r="F518" i="3"/>
  <c r="E518" i="3"/>
  <c r="G517" i="3"/>
  <c r="F517" i="3"/>
  <c r="E517" i="3"/>
  <c r="G516" i="3"/>
  <c r="F516" i="3"/>
  <c r="E516" i="3"/>
  <c r="G513" i="3"/>
  <c r="F513" i="3"/>
  <c r="E513" i="3"/>
  <c r="G512" i="3"/>
  <c r="F512" i="3"/>
  <c r="E512" i="3"/>
  <c r="G515" i="3"/>
  <c r="F515" i="3"/>
  <c r="E515" i="3"/>
  <c r="G514" i="3"/>
  <c r="F514" i="3"/>
  <c r="E514" i="3"/>
  <c r="G511" i="3"/>
  <c r="F511" i="3"/>
  <c r="E511" i="3"/>
  <c r="G509" i="3"/>
  <c r="G510" i="3"/>
  <c r="F509" i="3"/>
  <c r="F510" i="3"/>
  <c r="E509" i="3"/>
  <c r="E510" i="3"/>
  <c r="G504" i="3"/>
  <c r="F504" i="3"/>
  <c r="E504" i="3"/>
  <c r="G499" i="3"/>
  <c r="F499" i="3"/>
  <c r="E499" i="3"/>
  <c r="G498" i="3"/>
  <c r="F498" i="3"/>
  <c r="E498" i="3"/>
  <c r="G496" i="3"/>
  <c r="F496" i="3"/>
  <c r="E496" i="3"/>
  <c r="G507" i="3"/>
  <c r="F507" i="3"/>
  <c r="E507" i="3"/>
  <c r="G506" i="3"/>
  <c r="F506" i="3"/>
  <c r="E506" i="3"/>
  <c r="G505" i="3"/>
  <c r="F505" i="3"/>
  <c r="E505" i="3"/>
  <c r="G503" i="3"/>
  <c r="F503" i="3"/>
  <c r="E503" i="3"/>
  <c r="G502" i="3"/>
  <c r="F502" i="3"/>
  <c r="E502" i="3"/>
  <c r="G501" i="3"/>
  <c r="F501" i="3"/>
  <c r="E501" i="3"/>
  <c r="G500" i="3"/>
  <c r="F500" i="3"/>
  <c r="E500" i="3"/>
  <c r="G497" i="3"/>
  <c r="F497" i="3"/>
  <c r="E497" i="3"/>
  <c r="G495" i="3"/>
  <c r="F495" i="3"/>
  <c r="E495" i="3"/>
  <c r="G493" i="3"/>
  <c r="F493" i="3"/>
  <c r="E493" i="3"/>
  <c r="G492" i="3"/>
  <c r="F492" i="3"/>
  <c r="E492" i="3"/>
  <c r="G491" i="3"/>
  <c r="F491" i="3"/>
  <c r="E491" i="3"/>
  <c r="G490" i="3"/>
  <c r="F490" i="3"/>
  <c r="E490" i="3"/>
  <c r="G489" i="3"/>
  <c r="F489" i="3"/>
  <c r="E489" i="3"/>
  <c r="G488" i="3"/>
  <c r="F488" i="3"/>
  <c r="E488" i="3"/>
  <c r="G487" i="3"/>
  <c r="F487" i="3"/>
  <c r="E487" i="3"/>
  <c r="G486" i="3"/>
  <c r="F486" i="3"/>
  <c r="E486" i="3"/>
  <c r="G485" i="3"/>
  <c r="F485" i="3"/>
  <c r="E485" i="3"/>
  <c r="G483" i="3"/>
  <c r="F483" i="3"/>
  <c r="E483" i="3"/>
  <c r="G484" i="3"/>
  <c r="F484" i="3"/>
  <c r="E484" i="3"/>
  <c r="G480" i="3"/>
  <c r="F480" i="3"/>
  <c r="E480" i="3"/>
  <c r="G477" i="3"/>
  <c r="F477" i="3"/>
  <c r="E477" i="3"/>
  <c r="G473" i="3"/>
  <c r="F473" i="3"/>
  <c r="E473" i="3"/>
  <c r="G470" i="3"/>
  <c r="F470" i="3"/>
  <c r="E470" i="3"/>
  <c r="G469" i="3"/>
  <c r="F469" i="3"/>
  <c r="E469" i="3"/>
  <c r="G467" i="3"/>
  <c r="F467" i="3"/>
  <c r="E467" i="3"/>
  <c r="G481" i="3"/>
  <c r="F481" i="3"/>
  <c r="E481" i="3"/>
  <c r="G479" i="3"/>
  <c r="F479" i="3"/>
  <c r="E479" i="3"/>
  <c r="G478" i="3"/>
  <c r="F478" i="3"/>
  <c r="E478" i="3"/>
  <c r="G476" i="3"/>
  <c r="F476" i="3"/>
  <c r="E476" i="3"/>
  <c r="G475" i="3"/>
  <c r="F475" i="3"/>
  <c r="E475" i="3"/>
  <c r="G474" i="3"/>
  <c r="F474" i="3"/>
  <c r="E474" i="3"/>
  <c r="G472" i="3"/>
  <c r="F472" i="3"/>
  <c r="E472" i="3"/>
  <c r="G471" i="3"/>
  <c r="F471" i="3"/>
  <c r="E471" i="3"/>
  <c r="G468" i="3"/>
  <c r="F468" i="3"/>
  <c r="E468" i="3"/>
  <c r="G466" i="3"/>
  <c r="F466" i="3"/>
  <c r="E466" i="3"/>
  <c r="G463" i="3"/>
  <c r="F463" i="3"/>
  <c r="E463" i="3"/>
  <c r="G462" i="3"/>
  <c r="F462" i="3"/>
  <c r="E462" i="3"/>
  <c r="G460" i="3"/>
  <c r="F460" i="3"/>
  <c r="E460" i="3"/>
  <c r="G458" i="3"/>
  <c r="F458" i="3"/>
  <c r="E458" i="3"/>
  <c r="G457" i="3"/>
  <c r="F457" i="3"/>
  <c r="E457" i="3"/>
  <c r="G456" i="3"/>
  <c r="F456" i="3"/>
  <c r="E456" i="3"/>
  <c r="G455" i="3"/>
  <c r="F455" i="3"/>
  <c r="E455" i="3"/>
  <c r="G454" i="3"/>
  <c r="F454" i="3"/>
  <c r="E454" i="3"/>
  <c r="G464" i="3"/>
  <c r="F464" i="3"/>
  <c r="E464" i="3"/>
  <c r="G461" i="3"/>
  <c r="F461" i="3"/>
  <c r="E461" i="3"/>
  <c r="G459" i="3"/>
  <c r="F459" i="3"/>
  <c r="E459" i="3"/>
  <c r="G452" i="3"/>
  <c r="F452" i="3"/>
  <c r="E452" i="3"/>
  <c r="G451" i="3"/>
  <c r="F451" i="3"/>
  <c r="E451" i="3"/>
  <c r="G450" i="3"/>
  <c r="F450" i="3"/>
  <c r="E450" i="3"/>
  <c r="G449" i="3"/>
  <c r="F449" i="3"/>
  <c r="E449" i="3"/>
  <c r="G447" i="3"/>
  <c r="F447" i="3"/>
  <c r="E447" i="3"/>
  <c r="G446" i="3"/>
  <c r="F446" i="3"/>
  <c r="E446" i="3"/>
  <c r="G445" i="3"/>
  <c r="F445" i="3"/>
  <c r="E445" i="3"/>
  <c r="G443" i="3"/>
  <c r="F443" i="3"/>
  <c r="E443" i="3"/>
  <c r="G442" i="3"/>
  <c r="F442" i="3"/>
  <c r="E442" i="3"/>
  <c r="G441" i="3"/>
  <c r="F441" i="3"/>
  <c r="E441" i="3"/>
  <c r="G440" i="3"/>
  <c r="F440" i="3"/>
  <c r="E440" i="3"/>
  <c r="G439" i="3"/>
  <c r="F439" i="3"/>
  <c r="E439" i="3"/>
  <c r="G444" i="3"/>
  <c r="F444" i="3"/>
  <c r="E444" i="3"/>
  <c r="G437" i="3"/>
  <c r="F437" i="3"/>
  <c r="E437" i="3"/>
  <c r="G436" i="3"/>
  <c r="F436" i="3"/>
  <c r="E436" i="3"/>
  <c r="G435" i="3"/>
  <c r="F435" i="3"/>
  <c r="E435" i="3"/>
  <c r="G434" i="3"/>
  <c r="F434" i="3"/>
  <c r="E434" i="3"/>
  <c r="G428" i="3"/>
  <c r="F428" i="3"/>
  <c r="E428" i="3"/>
  <c r="G432" i="3"/>
  <c r="F432" i="3"/>
  <c r="E432" i="3"/>
  <c r="G431" i="3"/>
  <c r="F431" i="3"/>
  <c r="E431" i="3"/>
  <c r="G430" i="3"/>
  <c r="F430" i="3"/>
  <c r="E430" i="3"/>
  <c r="G429" i="3"/>
  <c r="F429" i="3"/>
  <c r="E429" i="3"/>
  <c r="G427" i="3"/>
  <c r="F427" i="3"/>
  <c r="E427" i="3"/>
  <c r="G426" i="3"/>
  <c r="F426" i="3"/>
  <c r="E426" i="3"/>
  <c r="G425" i="3"/>
  <c r="F425" i="3"/>
  <c r="E425" i="3"/>
  <c r="G424" i="3"/>
  <c r="F424" i="3"/>
  <c r="E424" i="3"/>
  <c r="G421" i="3"/>
  <c r="F421" i="3"/>
  <c r="E421" i="3"/>
  <c r="G412" i="3"/>
  <c r="F412" i="3"/>
  <c r="E412" i="3"/>
  <c r="G409" i="3"/>
  <c r="F409" i="3"/>
  <c r="E409" i="3"/>
  <c r="G408" i="3"/>
  <c r="F408" i="3"/>
  <c r="E408" i="3"/>
  <c r="G407" i="3"/>
  <c r="F407" i="3"/>
  <c r="E407" i="3"/>
  <c r="G422" i="3"/>
  <c r="F422" i="3"/>
  <c r="E422" i="3"/>
  <c r="G420" i="3"/>
  <c r="F420" i="3"/>
  <c r="E420" i="3"/>
  <c r="G419" i="3"/>
  <c r="F419" i="3"/>
  <c r="E419" i="3"/>
  <c r="G418" i="3"/>
  <c r="F418" i="3"/>
  <c r="E418" i="3"/>
  <c r="G417" i="3"/>
  <c r="F417" i="3"/>
  <c r="E417" i="3"/>
  <c r="G416" i="3"/>
  <c r="F416" i="3"/>
  <c r="E416" i="3"/>
  <c r="G415" i="3"/>
  <c r="F415" i="3"/>
  <c r="E415" i="3"/>
  <c r="G414" i="3"/>
  <c r="F414" i="3"/>
  <c r="E414" i="3"/>
  <c r="G413" i="3"/>
  <c r="F413" i="3"/>
  <c r="E413" i="3"/>
  <c r="G411" i="3"/>
  <c r="F411" i="3"/>
  <c r="E411" i="3"/>
  <c r="G410" i="3"/>
  <c r="F410" i="3"/>
  <c r="E410" i="3"/>
  <c r="G406" i="3"/>
  <c r="F406" i="3"/>
  <c r="E406" i="3"/>
  <c r="G404" i="3"/>
  <c r="F404" i="3"/>
  <c r="E404" i="3"/>
  <c r="G403" i="3"/>
  <c r="F403" i="3"/>
  <c r="E403" i="3"/>
  <c r="G401" i="3"/>
  <c r="F401" i="3"/>
  <c r="E401" i="3"/>
  <c r="G400" i="3"/>
  <c r="F400" i="3"/>
  <c r="E400" i="3"/>
  <c r="G399" i="3"/>
  <c r="F399" i="3"/>
  <c r="E399" i="3"/>
  <c r="G398" i="3"/>
  <c r="F398" i="3"/>
  <c r="E398" i="3"/>
  <c r="G397" i="3"/>
  <c r="F397" i="3"/>
  <c r="E397" i="3"/>
  <c r="G395" i="3"/>
  <c r="F395" i="3"/>
  <c r="E395" i="3"/>
  <c r="G394" i="3"/>
  <c r="F394" i="3"/>
  <c r="E394" i="3"/>
  <c r="G393" i="3"/>
  <c r="F393" i="3"/>
  <c r="E393" i="3"/>
  <c r="G392" i="3"/>
  <c r="F392" i="3"/>
  <c r="E392" i="3"/>
  <c r="G391" i="3"/>
  <c r="F391" i="3"/>
  <c r="E391" i="3"/>
  <c r="G389" i="3"/>
  <c r="F389" i="3"/>
  <c r="E389" i="3"/>
  <c r="G388" i="3"/>
  <c r="F388" i="3"/>
  <c r="E388" i="3"/>
  <c r="G387" i="3"/>
  <c r="F387" i="3"/>
  <c r="E387" i="3"/>
  <c r="G386" i="3"/>
  <c r="F386" i="3"/>
  <c r="E386" i="3"/>
  <c r="G385" i="3"/>
  <c r="F385" i="3"/>
  <c r="E385" i="3"/>
  <c r="G383" i="3"/>
  <c r="F383" i="3"/>
  <c r="E383" i="3"/>
  <c r="G370" i="3"/>
  <c r="F370" i="3"/>
  <c r="E370" i="3"/>
  <c r="G368" i="3"/>
  <c r="F368" i="3"/>
  <c r="E368" i="3"/>
  <c r="G382" i="3"/>
  <c r="F382" i="3"/>
  <c r="E382" i="3"/>
  <c r="G381" i="3"/>
  <c r="F381" i="3"/>
  <c r="E381" i="3"/>
  <c r="G380" i="3"/>
  <c r="F380" i="3"/>
  <c r="E380" i="3"/>
  <c r="G379" i="3"/>
  <c r="F379" i="3"/>
  <c r="E379" i="3"/>
  <c r="G378" i="3"/>
  <c r="F378" i="3"/>
  <c r="E378" i="3"/>
  <c r="G377" i="3"/>
  <c r="F377" i="3"/>
  <c r="E377" i="3"/>
  <c r="G376" i="3"/>
  <c r="F376" i="3"/>
  <c r="E376" i="3"/>
  <c r="G375" i="3"/>
  <c r="F375" i="3"/>
  <c r="E375" i="3"/>
  <c r="G374" i="3"/>
  <c r="F374" i="3"/>
  <c r="E374" i="3"/>
  <c r="G373" i="3"/>
  <c r="F373" i="3"/>
  <c r="E373" i="3"/>
  <c r="G372" i="3"/>
  <c r="F372" i="3"/>
  <c r="E372" i="3"/>
  <c r="G371" i="3"/>
  <c r="F371" i="3"/>
  <c r="E371" i="3"/>
  <c r="G369" i="3"/>
  <c r="F369" i="3"/>
  <c r="E369" i="3"/>
  <c r="G366" i="3"/>
  <c r="F366" i="3"/>
  <c r="E366" i="3"/>
  <c r="G365" i="3"/>
  <c r="F365" i="3"/>
  <c r="E365" i="3"/>
  <c r="G364" i="3"/>
  <c r="F364" i="3"/>
  <c r="E364" i="3"/>
  <c r="G363" i="3"/>
  <c r="F363" i="3"/>
  <c r="E363" i="3"/>
  <c r="G362" i="3"/>
  <c r="F362" i="3"/>
  <c r="E362" i="3"/>
  <c r="G361" i="3"/>
  <c r="F361" i="3"/>
  <c r="E361" i="3"/>
  <c r="G360" i="3"/>
  <c r="F360" i="3"/>
  <c r="E360" i="3"/>
  <c r="G359" i="3"/>
  <c r="F359" i="3"/>
  <c r="E359" i="3"/>
  <c r="G358" i="3"/>
  <c r="F358" i="3"/>
  <c r="E358" i="3"/>
  <c r="G356" i="3"/>
  <c r="F356" i="3"/>
  <c r="E356" i="3"/>
  <c r="G355" i="3"/>
  <c r="F355" i="3"/>
  <c r="E355" i="3"/>
  <c r="G354" i="3"/>
  <c r="F354" i="3"/>
  <c r="E354" i="3"/>
  <c r="G353" i="3"/>
  <c r="F353" i="3"/>
  <c r="E353" i="3"/>
  <c r="G352" i="3"/>
  <c r="F352" i="3"/>
  <c r="E352" i="3"/>
  <c r="G351" i="3"/>
  <c r="F351" i="3"/>
  <c r="E351" i="3"/>
  <c r="G350" i="3"/>
  <c r="F350" i="3"/>
  <c r="E350" i="3"/>
  <c r="G349" i="3"/>
  <c r="F349" i="3"/>
  <c r="E349" i="3"/>
  <c r="G348" i="3"/>
  <c r="F348" i="3"/>
  <c r="E348" i="3"/>
  <c r="G347" i="3"/>
  <c r="F347" i="3"/>
  <c r="E347" i="3"/>
  <c r="G346" i="3"/>
  <c r="F346" i="3"/>
  <c r="E346" i="3"/>
  <c r="G345" i="3"/>
  <c r="F345" i="3"/>
  <c r="E345" i="3"/>
  <c r="G344" i="3"/>
  <c r="F344" i="3"/>
  <c r="E344" i="3"/>
  <c r="G343" i="3"/>
  <c r="F343" i="3"/>
  <c r="E343" i="3"/>
  <c r="G341" i="3"/>
  <c r="F341" i="3"/>
  <c r="E341" i="3"/>
  <c r="G340" i="3"/>
  <c r="F340" i="3"/>
  <c r="E340" i="3"/>
  <c r="G337" i="3"/>
  <c r="F337" i="3"/>
  <c r="E337" i="3"/>
  <c r="G336" i="3"/>
  <c r="F336" i="3"/>
  <c r="E336" i="3"/>
  <c r="G332" i="3"/>
  <c r="F332" i="3"/>
  <c r="E332" i="3"/>
  <c r="G330" i="3"/>
  <c r="F330" i="3"/>
  <c r="E330" i="3"/>
  <c r="G329" i="3"/>
  <c r="F329" i="3"/>
  <c r="E329" i="3"/>
  <c r="G326" i="3"/>
  <c r="F326" i="3"/>
  <c r="E326" i="3"/>
  <c r="G324" i="3"/>
  <c r="F324" i="3"/>
  <c r="E324" i="3"/>
  <c r="G339" i="3"/>
  <c r="F339" i="3"/>
  <c r="E339" i="3"/>
  <c r="G338" i="3"/>
  <c r="F338" i="3"/>
  <c r="E338" i="3"/>
  <c r="G335" i="3"/>
  <c r="F335" i="3"/>
  <c r="E335" i="3"/>
  <c r="G334" i="3"/>
  <c r="F334" i="3"/>
  <c r="E334" i="3"/>
  <c r="G333" i="3"/>
  <c r="F333" i="3"/>
  <c r="E333" i="3"/>
  <c r="G331" i="3"/>
  <c r="F331" i="3"/>
  <c r="E331" i="3"/>
  <c r="G328" i="3"/>
  <c r="F328" i="3"/>
  <c r="E328" i="3"/>
  <c r="G327" i="3"/>
  <c r="F327" i="3"/>
  <c r="E327" i="3"/>
  <c r="G325" i="3"/>
  <c r="F325" i="3"/>
  <c r="E325" i="3"/>
  <c r="G323" i="3"/>
  <c r="F323" i="3"/>
  <c r="E323" i="3"/>
  <c r="G322" i="3"/>
  <c r="F322" i="3"/>
  <c r="E322" i="3"/>
  <c r="G321" i="3"/>
  <c r="F321" i="3"/>
  <c r="E321" i="3"/>
  <c r="G319" i="3"/>
  <c r="F319" i="3"/>
  <c r="E319" i="3"/>
  <c r="G318" i="3"/>
  <c r="F318" i="3"/>
  <c r="E318" i="3"/>
  <c r="G317" i="3"/>
  <c r="F317" i="3"/>
  <c r="E317" i="3"/>
  <c r="G316" i="3"/>
  <c r="F316" i="3"/>
  <c r="E316" i="3"/>
  <c r="G315" i="3"/>
  <c r="F315" i="3"/>
  <c r="E315" i="3"/>
  <c r="G313" i="3"/>
  <c r="F313" i="3"/>
  <c r="E313" i="3"/>
  <c r="G312" i="3"/>
  <c r="F312" i="3"/>
  <c r="E312" i="3"/>
  <c r="G307" i="3"/>
  <c r="F307" i="3"/>
  <c r="E307" i="3"/>
  <c r="G306" i="3"/>
  <c r="F306" i="3"/>
  <c r="E306" i="3"/>
  <c r="G303" i="3"/>
  <c r="F303" i="3"/>
  <c r="E303" i="3"/>
  <c r="G302" i="3"/>
  <c r="F302" i="3"/>
  <c r="E302" i="3"/>
  <c r="G301" i="3"/>
  <c r="F301" i="3"/>
  <c r="E301" i="3"/>
  <c r="G300" i="3"/>
  <c r="F300" i="3"/>
  <c r="E300" i="3"/>
  <c r="G298" i="3"/>
  <c r="F298" i="3"/>
  <c r="E298" i="3"/>
  <c r="G297" i="3"/>
  <c r="F297" i="3"/>
  <c r="E297" i="3"/>
  <c r="G296" i="3"/>
  <c r="F296" i="3"/>
  <c r="E296" i="3"/>
  <c r="G295" i="3"/>
  <c r="F295" i="3"/>
  <c r="E295" i="3"/>
  <c r="G294" i="3"/>
  <c r="F294" i="3"/>
  <c r="E294" i="3"/>
  <c r="G311" i="3"/>
  <c r="F311" i="3"/>
  <c r="E311" i="3"/>
  <c r="G310" i="3"/>
  <c r="F310" i="3"/>
  <c r="E310" i="3"/>
  <c r="G309" i="3"/>
  <c r="F309" i="3"/>
  <c r="E309" i="3"/>
  <c r="G308" i="3"/>
  <c r="F308" i="3"/>
  <c r="E308" i="3"/>
  <c r="G305" i="3"/>
  <c r="F305" i="3"/>
  <c r="E305" i="3"/>
  <c r="G304" i="3"/>
  <c r="F304" i="3"/>
  <c r="E304" i="3"/>
  <c r="G299" i="3"/>
  <c r="F299" i="3"/>
  <c r="E299" i="3"/>
  <c r="G293" i="3"/>
  <c r="F293" i="3"/>
  <c r="E293" i="3"/>
  <c r="G291" i="3"/>
  <c r="F291" i="3"/>
  <c r="E291" i="3"/>
  <c r="G290" i="3"/>
  <c r="F290" i="3"/>
  <c r="E290" i="3"/>
  <c r="G288" i="3"/>
  <c r="F288" i="3"/>
  <c r="E288" i="3"/>
  <c r="G286" i="3"/>
  <c r="F286" i="3"/>
  <c r="E286" i="3"/>
  <c r="G285" i="3"/>
  <c r="F285" i="3"/>
  <c r="E285" i="3"/>
  <c r="G283" i="3"/>
  <c r="F283" i="3"/>
  <c r="E283" i="3"/>
  <c r="G282" i="3"/>
  <c r="F282" i="3"/>
  <c r="E282" i="3"/>
  <c r="G281" i="3"/>
  <c r="F281" i="3"/>
  <c r="E281" i="3"/>
  <c r="G280" i="3"/>
  <c r="F280" i="3"/>
  <c r="E280" i="3"/>
  <c r="G289" i="3"/>
  <c r="F289" i="3"/>
  <c r="E289" i="3"/>
  <c r="G287" i="3"/>
  <c r="F287" i="3"/>
  <c r="E287" i="3"/>
  <c r="G284" i="3"/>
  <c r="F284" i="3"/>
  <c r="E284" i="3"/>
  <c r="G278" i="3"/>
  <c r="G279" i="3"/>
  <c r="F278" i="3"/>
  <c r="F279" i="3"/>
  <c r="E278" i="3"/>
  <c r="E279" i="3"/>
  <c r="G276" i="3"/>
  <c r="F276" i="3"/>
  <c r="E276" i="3"/>
  <c r="G275" i="3"/>
  <c r="F275" i="3"/>
  <c r="E275" i="3"/>
  <c r="G274" i="3"/>
  <c r="F274" i="3"/>
  <c r="E274" i="3"/>
  <c r="G273" i="3"/>
  <c r="F273" i="3"/>
  <c r="E273" i="3"/>
  <c r="G272" i="3"/>
  <c r="F272" i="3"/>
  <c r="E272" i="3"/>
  <c r="G271" i="3"/>
  <c r="F271" i="3"/>
  <c r="E271" i="3"/>
  <c r="G270" i="3"/>
  <c r="F270" i="3"/>
  <c r="E270" i="3"/>
  <c r="G269" i="3"/>
  <c r="F269" i="3"/>
  <c r="E269" i="3"/>
  <c r="G267" i="3"/>
  <c r="F267" i="3"/>
  <c r="E267" i="3"/>
  <c r="G264" i="3"/>
  <c r="F264" i="3"/>
  <c r="E264" i="3"/>
  <c r="G266" i="3"/>
  <c r="F266" i="3"/>
  <c r="E266" i="3"/>
  <c r="G265" i="3"/>
  <c r="F265" i="3"/>
  <c r="E265" i="3"/>
  <c r="G263" i="3"/>
  <c r="F263" i="3"/>
  <c r="E263" i="3"/>
  <c r="G261" i="3"/>
  <c r="F261" i="3"/>
  <c r="E261" i="3"/>
  <c r="G260" i="3"/>
  <c r="F260" i="3"/>
  <c r="E260" i="3"/>
  <c r="G259" i="3"/>
  <c r="F259" i="3"/>
  <c r="E259" i="3"/>
  <c r="G258" i="3"/>
  <c r="F258" i="3"/>
  <c r="E258" i="3"/>
  <c r="G257" i="3"/>
  <c r="F257" i="3"/>
  <c r="E257" i="3"/>
  <c r="G256" i="3"/>
  <c r="F256" i="3"/>
  <c r="E256" i="3"/>
  <c r="G247" i="3"/>
  <c r="F247" i="3"/>
  <c r="E247" i="3"/>
  <c r="G244" i="3"/>
  <c r="F244" i="3"/>
  <c r="E244" i="3"/>
  <c r="G254" i="3"/>
  <c r="F254" i="3"/>
  <c r="E254" i="3"/>
  <c r="G253" i="3"/>
  <c r="F253" i="3"/>
  <c r="E253" i="3"/>
  <c r="G252" i="3"/>
  <c r="F252" i="3"/>
  <c r="E252" i="3"/>
  <c r="G251" i="3"/>
  <c r="F251" i="3"/>
  <c r="E251" i="3"/>
  <c r="G250" i="3"/>
  <c r="F250" i="3"/>
  <c r="E250" i="3"/>
  <c r="G249" i="3"/>
  <c r="F249" i="3"/>
  <c r="E249" i="3"/>
  <c r="G248" i="3"/>
  <c r="F248" i="3"/>
  <c r="E248" i="3"/>
  <c r="G246" i="3"/>
  <c r="F246" i="3"/>
  <c r="E246" i="3"/>
  <c r="G245" i="3"/>
  <c r="F245" i="3"/>
  <c r="E245" i="3"/>
  <c r="G243" i="3"/>
  <c r="F243" i="3"/>
  <c r="E243" i="3"/>
  <c r="G242" i="3"/>
  <c r="F242" i="3"/>
  <c r="E242" i="3"/>
  <c r="G241" i="3"/>
  <c r="F241" i="3"/>
  <c r="E241" i="3"/>
  <c r="G240" i="3"/>
  <c r="F240" i="3"/>
  <c r="E240" i="3"/>
  <c r="G239" i="3"/>
  <c r="F239" i="3"/>
  <c r="E239" i="3"/>
  <c r="G238" i="3"/>
  <c r="F238" i="3"/>
  <c r="E238" i="3"/>
  <c r="G237" i="3"/>
  <c r="F237" i="3"/>
  <c r="E237" i="3"/>
  <c r="G236" i="3"/>
  <c r="F236" i="3"/>
  <c r="E236" i="3"/>
  <c r="G233" i="3"/>
  <c r="F233" i="3"/>
  <c r="E233" i="3"/>
  <c r="G232" i="3"/>
  <c r="F232" i="3"/>
  <c r="E232" i="3"/>
  <c r="G228" i="3"/>
  <c r="F228" i="3"/>
  <c r="E228" i="3"/>
  <c r="G225" i="3"/>
  <c r="F225" i="3"/>
  <c r="E225" i="3"/>
  <c r="G223" i="3"/>
  <c r="F223" i="3"/>
  <c r="E223" i="3"/>
  <c r="G230" i="3"/>
  <c r="F230" i="3"/>
  <c r="E230" i="3"/>
  <c r="G229" i="3"/>
  <c r="F229" i="3"/>
  <c r="E229" i="3"/>
  <c r="G227" i="3"/>
  <c r="F227" i="3"/>
  <c r="E227" i="3"/>
  <c r="G226" i="3"/>
  <c r="F226" i="3"/>
  <c r="E226" i="3"/>
  <c r="G224" i="3"/>
  <c r="F224" i="3"/>
  <c r="E224" i="3"/>
  <c r="G221" i="3"/>
  <c r="G222" i="3"/>
  <c r="F221" i="3"/>
  <c r="F222" i="3"/>
  <c r="E221" i="3"/>
  <c r="E222" i="3"/>
  <c r="G213" i="3"/>
  <c r="F213" i="3"/>
  <c r="E213" i="3"/>
  <c r="G202" i="3"/>
  <c r="F202" i="3"/>
  <c r="E202" i="3"/>
  <c r="G219" i="3"/>
  <c r="F219" i="3"/>
  <c r="E219" i="3"/>
  <c r="G218" i="3"/>
  <c r="F218" i="3"/>
  <c r="E218" i="3"/>
  <c r="G217" i="3"/>
  <c r="F217" i="3"/>
  <c r="E217" i="3"/>
  <c r="G216" i="3"/>
  <c r="F216" i="3"/>
  <c r="E216" i="3"/>
  <c r="G215" i="3"/>
  <c r="F215" i="3"/>
  <c r="E215" i="3"/>
  <c r="G214" i="3"/>
  <c r="F214" i="3"/>
  <c r="E214" i="3"/>
  <c r="G212" i="3"/>
  <c r="F212" i="3"/>
  <c r="E212" i="3"/>
  <c r="G211" i="3"/>
  <c r="F211" i="3"/>
  <c r="E211" i="3"/>
  <c r="G210" i="3"/>
  <c r="F210" i="3"/>
  <c r="E210" i="3"/>
  <c r="G209" i="3"/>
  <c r="F209" i="3"/>
  <c r="E209" i="3"/>
  <c r="G208" i="3"/>
  <c r="F208" i="3"/>
  <c r="E208" i="3"/>
  <c r="G207" i="3"/>
  <c r="F207" i="3"/>
  <c r="E207" i="3"/>
  <c r="G206" i="3"/>
  <c r="F206" i="3"/>
  <c r="E206" i="3"/>
  <c r="G205" i="3"/>
  <c r="F205" i="3"/>
  <c r="E205" i="3"/>
  <c r="G204" i="3"/>
  <c r="F204" i="3"/>
  <c r="E204" i="3"/>
  <c r="G203" i="3"/>
  <c r="F203" i="3"/>
  <c r="E203" i="3"/>
  <c r="G201" i="3"/>
  <c r="F201" i="3"/>
  <c r="E201" i="3"/>
  <c r="G200" i="3"/>
  <c r="F200" i="3"/>
  <c r="E200" i="3"/>
  <c r="G199" i="3"/>
  <c r="F199" i="3"/>
  <c r="E199" i="3"/>
  <c r="G198" i="3"/>
  <c r="F198" i="3"/>
  <c r="E198" i="3"/>
  <c r="G196" i="3"/>
  <c r="G197" i="3"/>
  <c r="F196" i="3"/>
  <c r="F197" i="3"/>
  <c r="E196" i="3"/>
  <c r="E197" i="3"/>
  <c r="G192" i="3"/>
  <c r="F192" i="3"/>
  <c r="E192" i="3"/>
  <c r="G187" i="3"/>
  <c r="F187" i="3"/>
  <c r="E187" i="3"/>
  <c r="G185" i="3"/>
  <c r="F185" i="3"/>
  <c r="E185" i="3"/>
  <c r="G184" i="3"/>
  <c r="F184" i="3"/>
  <c r="E184" i="3"/>
  <c r="G183" i="3"/>
  <c r="F183" i="3"/>
  <c r="E183" i="3"/>
  <c r="G180" i="3"/>
  <c r="F180" i="3"/>
  <c r="E180" i="3"/>
  <c r="G178" i="3"/>
  <c r="F178" i="3"/>
  <c r="E178" i="3"/>
  <c r="G176" i="3"/>
  <c r="F176" i="3"/>
  <c r="E176" i="3"/>
  <c r="G172" i="3"/>
  <c r="F172" i="3"/>
  <c r="E172" i="3"/>
  <c r="G170" i="3"/>
  <c r="F170" i="3"/>
  <c r="E170" i="3"/>
  <c r="G194" i="3"/>
  <c r="F194" i="3"/>
  <c r="E194" i="3"/>
  <c r="G193" i="3"/>
  <c r="F193" i="3"/>
  <c r="E193" i="3"/>
  <c r="G191" i="3"/>
  <c r="F191" i="3"/>
  <c r="E191" i="3"/>
  <c r="G190" i="3"/>
  <c r="F190" i="3"/>
  <c r="E190" i="3"/>
  <c r="G189" i="3"/>
  <c r="F189" i="3"/>
  <c r="E189" i="3"/>
  <c r="G188" i="3"/>
  <c r="F188" i="3"/>
  <c r="E188" i="3"/>
  <c r="G186" i="3"/>
  <c r="F186" i="3"/>
  <c r="E186" i="3"/>
  <c r="G182" i="3"/>
  <c r="F182" i="3"/>
  <c r="E182" i="3"/>
  <c r="G179" i="3"/>
  <c r="F179" i="3"/>
  <c r="E179" i="3"/>
  <c r="G177" i="3"/>
  <c r="F177" i="3"/>
  <c r="E177" i="3"/>
  <c r="G175" i="3"/>
  <c r="F175" i="3"/>
  <c r="E175" i="3"/>
  <c r="G174" i="3"/>
  <c r="F174" i="3"/>
  <c r="E174" i="3"/>
  <c r="G173" i="3"/>
  <c r="F173" i="3"/>
  <c r="E173" i="3"/>
  <c r="G171" i="3"/>
  <c r="F171" i="3"/>
  <c r="E171" i="3"/>
  <c r="G169" i="3"/>
  <c r="F169" i="3"/>
  <c r="E169" i="3"/>
  <c r="G168" i="3"/>
  <c r="F168" i="3"/>
  <c r="E168" i="3"/>
  <c r="G167" i="3"/>
  <c r="F167" i="3"/>
  <c r="E167" i="3"/>
  <c r="G166" i="3"/>
  <c r="F166" i="3"/>
  <c r="E166" i="3"/>
  <c r="G165" i="3"/>
  <c r="F165" i="3"/>
  <c r="E165" i="3"/>
  <c r="G181" i="3"/>
  <c r="F181" i="3"/>
  <c r="E181" i="3"/>
  <c r="G158" i="3"/>
  <c r="F158" i="3"/>
  <c r="E158" i="3"/>
  <c r="G156" i="3"/>
  <c r="F156" i="3"/>
  <c r="E156" i="3"/>
  <c r="G148" i="3"/>
  <c r="F148" i="3"/>
  <c r="E148" i="3"/>
  <c r="G163" i="3"/>
  <c r="F163" i="3"/>
  <c r="E163" i="3"/>
  <c r="G162" i="3"/>
  <c r="F162" i="3"/>
  <c r="E162" i="3"/>
  <c r="G160" i="3"/>
  <c r="F160" i="3"/>
  <c r="E160" i="3"/>
  <c r="G159" i="3"/>
  <c r="F159" i="3"/>
  <c r="E159" i="3"/>
  <c r="G157" i="3"/>
  <c r="F157" i="3"/>
  <c r="E157" i="3"/>
  <c r="G155" i="3"/>
  <c r="F155" i="3"/>
  <c r="E155" i="3"/>
  <c r="G154" i="3"/>
  <c r="F154" i="3"/>
  <c r="E154" i="3"/>
  <c r="G152" i="3"/>
  <c r="F152" i="3"/>
  <c r="E152" i="3"/>
  <c r="G151" i="3"/>
  <c r="F151" i="3"/>
  <c r="E151" i="3"/>
  <c r="G149" i="3"/>
  <c r="F149" i="3"/>
  <c r="E149" i="3"/>
  <c r="G147" i="3"/>
  <c r="F147" i="3"/>
  <c r="E147" i="3"/>
  <c r="G146" i="3"/>
  <c r="F146" i="3"/>
  <c r="E146" i="3"/>
  <c r="G145" i="3"/>
  <c r="F145" i="3"/>
  <c r="E145" i="3"/>
  <c r="G144" i="3"/>
  <c r="F144" i="3"/>
  <c r="E144" i="3"/>
  <c r="G161" i="3"/>
  <c r="F161" i="3"/>
  <c r="E161" i="3"/>
  <c r="G153" i="3"/>
  <c r="F153" i="3"/>
  <c r="E153" i="3"/>
  <c r="G150" i="3"/>
  <c r="F150" i="3"/>
  <c r="E150" i="3"/>
  <c r="G142" i="3"/>
  <c r="G143" i="3"/>
  <c r="F142" i="3"/>
  <c r="F143" i="3"/>
  <c r="E142" i="3"/>
  <c r="E143" i="3"/>
  <c r="G140" i="3"/>
  <c r="F140" i="3"/>
  <c r="E140" i="3"/>
  <c r="G139" i="3"/>
  <c r="F139" i="3"/>
  <c r="E139" i="3"/>
  <c r="G138" i="3"/>
  <c r="F138" i="3"/>
  <c r="E138" i="3"/>
  <c r="G137" i="3"/>
  <c r="F137" i="3"/>
  <c r="E137" i="3"/>
  <c r="G136" i="3"/>
  <c r="F136" i="3"/>
  <c r="E136" i="3"/>
  <c r="G135" i="3"/>
  <c r="F135" i="3"/>
  <c r="E135" i="3"/>
  <c r="G134" i="3"/>
  <c r="F134" i="3"/>
  <c r="E134" i="3"/>
  <c r="G132" i="3"/>
  <c r="F132" i="3"/>
  <c r="E132" i="3"/>
  <c r="G131" i="3"/>
  <c r="F131" i="3"/>
  <c r="E131" i="3"/>
  <c r="G130" i="3"/>
  <c r="F130" i="3"/>
  <c r="E130" i="3"/>
  <c r="G129" i="3"/>
  <c r="F129" i="3"/>
  <c r="E129" i="3"/>
  <c r="G128" i="3"/>
  <c r="F128" i="3"/>
  <c r="E128" i="3"/>
  <c r="G127" i="3"/>
  <c r="F127" i="3"/>
  <c r="E127" i="3"/>
  <c r="G123" i="3"/>
  <c r="F123" i="3"/>
  <c r="E123" i="3"/>
  <c r="G125" i="3"/>
  <c r="F125" i="3"/>
  <c r="E125" i="3"/>
  <c r="G124" i="3"/>
  <c r="F124" i="3"/>
  <c r="E124" i="3"/>
  <c r="G122" i="3"/>
  <c r="F122" i="3"/>
  <c r="E122" i="3"/>
  <c r="G120" i="3"/>
  <c r="F120" i="3"/>
  <c r="E120" i="3"/>
  <c r="G119" i="3"/>
  <c r="F119" i="3"/>
  <c r="E119" i="3"/>
  <c r="G118" i="3"/>
  <c r="F118" i="3"/>
  <c r="E118" i="3"/>
  <c r="G121" i="3"/>
  <c r="F121" i="3"/>
  <c r="E121" i="3"/>
  <c r="G116" i="3"/>
  <c r="G117" i="3"/>
  <c r="F116" i="3"/>
  <c r="F117" i="3"/>
  <c r="E116" i="3"/>
  <c r="E117" i="3"/>
  <c r="G114" i="3"/>
  <c r="F114" i="3"/>
  <c r="E114" i="3"/>
  <c r="G113" i="3"/>
  <c r="F113" i="3"/>
  <c r="E113" i="3"/>
  <c r="G112" i="3"/>
  <c r="F112" i="3"/>
  <c r="E112" i="3"/>
  <c r="G111" i="3"/>
  <c r="F111" i="3"/>
  <c r="E111" i="3"/>
  <c r="G110" i="3"/>
  <c r="F110" i="3"/>
  <c r="E110" i="3"/>
  <c r="G109" i="3"/>
  <c r="F109" i="3"/>
  <c r="E109" i="3"/>
  <c r="G102" i="3"/>
  <c r="F102" i="3"/>
  <c r="E102" i="3"/>
  <c r="G91" i="3"/>
  <c r="F91" i="3"/>
  <c r="E91" i="3"/>
  <c r="G107" i="3"/>
  <c r="F107" i="3"/>
  <c r="E107" i="3"/>
  <c r="G106" i="3"/>
  <c r="F106" i="3"/>
  <c r="E106" i="3"/>
  <c r="G105" i="3"/>
  <c r="F105" i="3"/>
  <c r="E105" i="3"/>
  <c r="G104" i="3"/>
  <c r="F104" i="3"/>
  <c r="E104" i="3"/>
  <c r="G103" i="3"/>
  <c r="F103" i="3"/>
  <c r="E103" i="3"/>
  <c r="G101" i="3"/>
  <c r="F101" i="3"/>
  <c r="E101" i="3"/>
  <c r="G100" i="3"/>
  <c r="F100" i="3"/>
  <c r="E100" i="3"/>
  <c r="G98" i="3"/>
  <c r="F98" i="3"/>
  <c r="E98" i="3"/>
  <c r="G97" i="3"/>
  <c r="F97" i="3"/>
  <c r="E97" i="3"/>
  <c r="G96" i="3"/>
  <c r="F96" i="3"/>
  <c r="E96" i="3"/>
  <c r="G95" i="3"/>
  <c r="F95" i="3"/>
  <c r="E95" i="3"/>
  <c r="G94" i="3"/>
  <c r="F94" i="3"/>
  <c r="E94" i="3"/>
  <c r="G93" i="3"/>
  <c r="F93" i="3"/>
  <c r="E93" i="3"/>
  <c r="G92" i="3"/>
  <c r="F92" i="3"/>
  <c r="E92" i="3"/>
  <c r="G90" i="3"/>
  <c r="F90" i="3"/>
  <c r="E90" i="3"/>
  <c r="G99" i="3"/>
  <c r="F99" i="3"/>
  <c r="E99" i="3"/>
  <c r="G88" i="3"/>
  <c r="F88" i="3"/>
  <c r="E88" i="3"/>
  <c r="G87" i="3"/>
  <c r="F87" i="3"/>
  <c r="E87" i="3"/>
  <c r="G85" i="3"/>
  <c r="F85" i="3"/>
  <c r="E85" i="3"/>
  <c r="G71" i="3"/>
  <c r="F71" i="3"/>
  <c r="E71" i="3"/>
  <c r="G70" i="3"/>
  <c r="F70" i="3"/>
  <c r="E70" i="3"/>
  <c r="G67" i="3"/>
  <c r="F67" i="3"/>
  <c r="E67" i="3"/>
  <c r="G84" i="3"/>
  <c r="F84" i="3"/>
  <c r="E84" i="3"/>
  <c r="G83" i="3"/>
  <c r="F83" i="3"/>
  <c r="E83" i="3"/>
  <c r="G82" i="3"/>
  <c r="F82" i="3"/>
  <c r="E82" i="3"/>
  <c r="G80" i="3"/>
  <c r="F80" i="3"/>
  <c r="E80" i="3"/>
  <c r="G79" i="3"/>
  <c r="F79" i="3"/>
  <c r="E79" i="3"/>
  <c r="G77" i="3"/>
  <c r="F77" i="3"/>
  <c r="E77" i="3"/>
  <c r="G75" i="3"/>
  <c r="F75" i="3"/>
  <c r="E75" i="3"/>
  <c r="G73" i="3"/>
  <c r="F73" i="3"/>
  <c r="E73" i="3"/>
  <c r="G72" i="3"/>
  <c r="F72" i="3"/>
  <c r="E72" i="3"/>
  <c r="G68" i="3"/>
  <c r="F68" i="3"/>
  <c r="E68" i="3"/>
  <c r="G66" i="3"/>
  <c r="F66" i="3"/>
  <c r="E66" i="3"/>
  <c r="G81" i="3"/>
  <c r="F81" i="3"/>
  <c r="E81" i="3"/>
  <c r="G78" i="3"/>
  <c r="F78" i="3"/>
  <c r="E78" i="3"/>
  <c r="G76" i="3"/>
  <c r="F76" i="3"/>
  <c r="E76" i="3"/>
  <c r="G74" i="3"/>
  <c r="F74" i="3"/>
  <c r="E74" i="3"/>
  <c r="G69" i="3"/>
  <c r="F69" i="3"/>
  <c r="E69" i="3"/>
  <c r="G64" i="3"/>
  <c r="F64" i="3"/>
  <c r="E64" i="3"/>
  <c r="G63" i="3"/>
  <c r="F63" i="3"/>
  <c r="E63" i="3"/>
  <c r="G62" i="3"/>
  <c r="F62" i="3"/>
  <c r="E62" i="3"/>
  <c r="G61" i="3"/>
  <c r="F61" i="3"/>
  <c r="E61" i="3"/>
  <c r="G59" i="3"/>
  <c r="F59" i="3"/>
  <c r="E59" i="3"/>
  <c r="G57" i="3"/>
  <c r="F57" i="3"/>
  <c r="E57" i="3"/>
  <c r="G60" i="3"/>
  <c r="F60" i="3"/>
  <c r="E60" i="3"/>
  <c r="G58" i="3"/>
  <c r="F58" i="3"/>
  <c r="E58" i="3"/>
  <c r="G55" i="3"/>
  <c r="F55" i="3"/>
  <c r="E55" i="3"/>
  <c r="G54" i="3"/>
  <c r="F54" i="3"/>
  <c r="E54" i="3"/>
  <c r="G53" i="3"/>
  <c r="F53" i="3"/>
  <c r="E53" i="3"/>
  <c r="G52" i="3"/>
  <c r="F52" i="3"/>
  <c r="E52" i="3"/>
  <c r="G51" i="3"/>
  <c r="F51" i="3"/>
  <c r="E51" i="3"/>
  <c r="G49" i="3"/>
  <c r="F49" i="3"/>
  <c r="E49" i="3"/>
  <c r="G48" i="3"/>
  <c r="F48" i="3"/>
  <c r="E48" i="3"/>
  <c r="G47" i="3"/>
  <c r="F47" i="3"/>
  <c r="E47" i="3"/>
  <c r="G46" i="3"/>
  <c r="F46" i="3"/>
  <c r="E46" i="3"/>
  <c r="G44" i="3"/>
  <c r="F44" i="3"/>
  <c r="E44" i="3"/>
  <c r="G43" i="3"/>
  <c r="F43" i="3"/>
  <c r="E43" i="3"/>
  <c r="G42" i="3"/>
  <c r="F42" i="3"/>
  <c r="E42" i="3"/>
  <c r="G41" i="3"/>
  <c r="F41" i="3"/>
  <c r="E41" i="3"/>
  <c r="G40" i="3"/>
  <c r="F40" i="3"/>
  <c r="E40" i="3"/>
  <c r="G39" i="3"/>
  <c r="F39" i="3"/>
  <c r="E39" i="3"/>
  <c r="G38" i="3"/>
  <c r="F38" i="3"/>
  <c r="E38" i="3"/>
  <c r="G37" i="3"/>
  <c r="F37" i="3"/>
  <c r="E37" i="3"/>
  <c r="G36" i="3"/>
  <c r="F36" i="3"/>
  <c r="E36" i="3"/>
  <c r="G35" i="3"/>
  <c r="F35" i="3"/>
  <c r="E35" i="3"/>
  <c r="G34" i="3"/>
  <c r="F34" i="3"/>
  <c r="E34" i="3"/>
  <c r="G33" i="3"/>
  <c r="F33" i="3"/>
  <c r="E33" i="3"/>
  <c r="G32" i="3"/>
  <c r="F32" i="3"/>
  <c r="E32" i="3"/>
  <c r="G31" i="3"/>
  <c r="F31" i="3"/>
  <c r="E31" i="3"/>
  <c r="G30" i="3"/>
  <c r="F30" i="3"/>
  <c r="E30" i="3"/>
  <c r="G29" i="3"/>
  <c r="F29" i="3"/>
  <c r="E29" i="3"/>
  <c r="G28" i="3"/>
  <c r="F28" i="3"/>
  <c r="E28" i="3"/>
  <c r="G27" i="3"/>
  <c r="F27" i="3"/>
  <c r="E27" i="3"/>
  <c r="G26" i="3"/>
  <c r="F26" i="3"/>
  <c r="E26" i="3"/>
  <c r="G25" i="3"/>
  <c r="F25" i="3"/>
  <c r="E25" i="3"/>
  <c r="G24" i="3"/>
  <c r="F24" i="3"/>
  <c r="E24" i="3"/>
  <c r="G23" i="3"/>
  <c r="F23" i="3"/>
  <c r="E23" i="3"/>
  <c r="E20" i="3"/>
  <c r="F20" i="3"/>
  <c r="G20" i="3"/>
  <c r="E21" i="3"/>
  <c r="F21" i="3"/>
  <c r="G21" i="3"/>
  <c r="G19" i="3"/>
  <c r="F19" i="3"/>
  <c r="E19" i="3"/>
  <c r="E13" i="3"/>
  <c r="F13" i="3"/>
  <c r="G13" i="3"/>
  <c r="E14" i="3"/>
  <c r="F14" i="3"/>
  <c r="G14" i="3"/>
  <c r="E15" i="3"/>
  <c r="F15" i="3"/>
  <c r="G15" i="3"/>
  <c r="E16" i="3"/>
  <c r="F16" i="3"/>
  <c r="G16" i="3"/>
  <c r="E17" i="3"/>
  <c r="F17" i="3"/>
  <c r="G17" i="3"/>
  <c r="G12" i="3"/>
  <c r="F12" i="3"/>
  <c r="E12" i="3"/>
  <c r="G11" i="3"/>
  <c r="F10" i="3"/>
  <c r="F9" i="3"/>
  <c r="E8" i="3"/>
  <c r="E11" i="3"/>
  <c r="F7" i="3"/>
  <c r="F6" i="3"/>
  <c r="G4" i="3"/>
  <c r="G3" i="3"/>
  <c r="H11" i="3"/>
  <c r="I11" i="3"/>
  <c r="J11" i="3"/>
  <c r="K11" i="3"/>
  <c r="D11" i="3"/>
  <c r="A11" i="3"/>
  <c r="H5" i="3"/>
  <c r="I5" i="3"/>
  <c r="J5" i="3"/>
  <c r="K5" i="3"/>
  <c r="D5" i="3"/>
  <c r="A5" i="3"/>
  <c r="F590" i="3"/>
  <c r="G590" i="3"/>
  <c r="E552" i="3"/>
  <c r="E583" i="3"/>
  <c r="F583" i="3"/>
  <c r="E438" i="3"/>
  <c r="E494" i="3"/>
  <c r="F519" i="3"/>
  <c r="G583" i="3"/>
  <c r="G453" i="3"/>
  <c r="F552" i="3"/>
  <c r="E519" i="3"/>
  <c r="F448" i="3"/>
  <c r="F453" i="3"/>
  <c r="F494" i="3"/>
  <c r="G552" i="3"/>
  <c r="E508" i="3"/>
  <c r="G448" i="3"/>
  <c r="G519" i="3"/>
  <c r="E525" i="3"/>
  <c r="F525" i="3"/>
  <c r="E465" i="3"/>
  <c r="G525" i="3"/>
  <c r="E537" i="3"/>
  <c r="G508" i="3"/>
  <c r="F465" i="3"/>
  <c r="F482" i="3"/>
  <c r="G465" i="3"/>
  <c r="G482" i="3"/>
  <c r="G537" i="3"/>
  <c r="E482" i="3"/>
  <c r="G494" i="3"/>
  <c r="F508" i="3"/>
  <c r="F537" i="3"/>
  <c r="E448" i="3"/>
  <c r="E453" i="3"/>
  <c r="E405" i="3"/>
  <c r="F438" i="3"/>
  <c r="G438" i="3"/>
  <c r="E433" i="3"/>
  <c r="E234" i="3"/>
  <c r="F433" i="3"/>
  <c r="G433" i="3"/>
  <c r="G234" i="3"/>
  <c r="E390" i="3"/>
  <c r="G277" i="3"/>
  <c r="G268" i="3"/>
  <c r="F268" i="3"/>
  <c r="F390" i="3"/>
  <c r="G262" i="3"/>
  <c r="E292" i="3"/>
  <c r="G402" i="3"/>
  <c r="E255" i="3"/>
  <c r="E277" i="3"/>
  <c r="G292" i="3"/>
  <c r="F255" i="3"/>
  <c r="E262" i="3"/>
  <c r="E314" i="3"/>
  <c r="F320" i="3"/>
  <c r="G342" i="3"/>
  <c r="F367" i="3"/>
  <c r="E402" i="3"/>
  <c r="F405" i="3"/>
  <c r="G255" i="3"/>
  <c r="G384" i="3"/>
  <c r="G314" i="3"/>
  <c r="E423" i="3"/>
  <c r="F423" i="3"/>
  <c r="E342" i="3"/>
  <c r="F342" i="3"/>
  <c r="G357" i="3"/>
  <c r="G390" i="3"/>
  <c r="G396" i="3"/>
  <c r="G423" i="3"/>
  <c r="F262" i="3"/>
  <c r="F314" i="3"/>
  <c r="G320" i="3"/>
  <c r="G367" i="3"/>
  <c r="E396" i="3"/>
  <c r="F402" i="3"/>
  <c r="G405" i="3"/>
  <c r="E357" i="3"/>
  <c r="F396" i="3"/>
  <c r="F357" i="3"/>
  <c r="F292" i="3"/>
  <c r="E320" i="3"/>
  <c r="E367" i="3"/>
  <c r="E384" i="3"/>
  <c r="F234" i="3"/>
  <c r="E268" i="3"/>
  <c r="F277" i="3"/>
  <c r="F384" i="3"/>
  <c r="E56" i="3"/>
  <c r="E89" i="3"/>
  <c r="G56" i="3"/>
  <c r="E231" i="3"/>
  <c r="F89" i="3"/>
  <c r="F231" i="3"/>
  <c r="G231" i="3"/>
  <c r="G108" i="3"/>
  <c r="F108" i="3"/>
  <c r="F133" i="3"/>
  <c r="G133" i="3"/>
  <c r="F195" i="3"/>
  <c r="E65" i="3"/>
  <c r="F65" i="3"/>
  <c r="E86" i="3"/>
  <c r="E115" i="3"/>
  <c r="E126" i="3"/>
  <c r="E133" i="3"/>
  <c r="E141" i="3"/>
  <c r="E164" i="3"/>
  <c r="G195" i="3"/>
  <c r="G220" i="3"/>
  <c r="G89" i="3"/>
  <c r="F115" i="3"/>
  <c r="F126" i="3"/>
  <c r="G141" i="3"/>
  <c r="F164" i="3"/>
  <c r="E195" i="3"/>
  <c r="F220" i="3"/>
  <c r="G65" i="3"/>
  <c r="F86" i="3"/>
  <c r="G86" i="3"/>
  <c r="E108" i="3"/>
  <c r="F141" i="3"/>
  <c r="G164" i="3"/>
  <c r="E220" i="3"/>
  <c r="F11" i="3"/>
  <c r="F56" i="3"/>
  <c r="G115" i="3"/>
  <c r="G126" i="3"/>
  <c r="E50" i="3"/>
  <c r="E45" i="3"/>
  <c r="F50" i="3"/>
  <c r="G50" i="3"/>
  <c r="G22" i="3"/>
  <c r="F45" i="3"/>
  <c r="G45" i="3"/>
  <c r="E22" i="3"/>
  <c r="F22" i="3"/>
  <c r="F18" i="3"/>
  <c r="E18" i="3"/>
  <c r="G18" i="3"/>
</calcChain>
</file>

<file path=xl/sharedStrings.xml><?xml version="1.0" encoding="utf-8"?>
<sst xmlns="http://schemas.openxmlformats.org/spreadsheetml/2006/main" count="1796" uniqueCount="166">
  <si>
    <t>&lt;Null&gt;</t>
  </si>
  <si>
    <t>LANDSCAPE UNIT</t>
  </si>
  <si>
    <t>RARITY RANK</t>
  </si>
  <si>
    <t>VEGETATION TYPE</t>
  </si>
  <si>
    <t>TOTAL ACREAGE</t>
  </si>
  <si>
    <t>TOTAL ACREAGE GOALS</t>
  </si>
  <si>
    <t>ACREAGE TO MEET GOALS</t>
  </si>
  <si>
    <t>Agriculture (General)</t>
  </si>
  <si>
    <t>Coast Live Oak</t>
  </si>
  <si>
    <t>Cool Grasslands</t>
  </si>
  <si>
    <t>Coyote Brush</t>
  </si>
  <si>
    <t>Moderate Grasslands</t>
  </si>
  <si>
    <t>Pickleweed - Cordgrass</t>
  </si>
  <si>
    <t>Redwood</t>
  </si>
  <si>
    <t>Serpentine Conifer</t>
  </si>
  <si>
    <t>Serpentine Grasslands</t>
  </si>
  <si>
    <t>Serpentine Hardwood</t>
  </si>
  <si>
    <t>Tule - Cattail</t>
  </si>
  <si>
    <t>American Canyon</t>
  </si>
  <si>
    <t>Alkaline Mixed Grasses</t>
  </si>
  <si>
    <t>Barren</t>
  </si>
  <si>
    <t>Blue Oak</t>
  </si>
  <si>
    <t>Coastal Mixed Hardwood</t>
  </si>
  <si>
    <t>Hot Grasslands</t>
  </si>
  <si>
    <t>Interior Mixed Hardwood</t>
  </si>
  <si>
    <t>Orchard Agriculture</t>
  </si>
  <si>
    <t>Perennial Grasses and Forbs</t>
  </si>
  <si>
    <t>Riparian Mixed Hardwood</t>
  </si>
  <si>
    <t>Valley Oak</t>
  </si>
  <si>
    <t>Warm Grasslands</t>
  </si>
  <si>
    <t>Wet Meadows</t>
  </si>
  <si>
    <t>Willow</t>
  </si>
  <si>
    <t>Willow (Shrub)</t>
  </si>
  <si>
    <t>Blue Ridge Berryessa</t>
  </si>
  <si>
    <t>California Sycamore</t>
  </si>
  <si>
    <t>Ceanothus Mixed Chaparral</t>
  </si>
  <si>
    <t>Chamise</t>
  </si>
  <si>
    <t>Douglas-Fir - Ponderosa Pine</t>
  </si>
  <si>
    <t>Fremont Cottonwood</t>
  </si>
  <si>
    <t>Gray Pine</t>
  </si>
  <si>
    <t>Interior Live Oak</t>
  </si>
  <si>
    <t>Lower Montane Mixed Chaparral</t>
  </si>
  <si>
    <t>McNab Cypress</t>
  </si>
  <si>
    <t>Ponderosa Pine</t>
  </si>
  <si>
    <t>Riparian Mixed Shrub</t>
  </si>
  <si>
    <t>Sargent Cypress</t>
  </si>
  <si>
    <t>Scrub Oak</t>
  </si>
  <si>
    <t>Serpentine Barren</t>
  </si>
  <si>
    <t>Serpentine Chaparral</t>
  </si>
  <si>
    <t>Coastal Grasslands</t>
  </si>
  <si>
    <t>Beach Sand</t>
  </si>
  <si>
    <t>Bishop Pine</t>
  </si>
  <si>
    <t>Black Oak</t>
  </si>
  <si>
    <t>California Bay</t>
  </si>
  <si>
    <t>Dune</t>
  </si>
  <si>
    <t>Intermittent Lake or Pond</t>
  </si>
  <si>
    <t>Montane Mixed Hardwood</t>
  </si>
  <si>
    <t>Monterey Cypress</t>
  </si>
  <si>
    <t>Monterey Pine</t>
  </si>
  <si>
    <t>North Coast Mixed Shrub</t>
  </si>
  <si>
    <t>Oregon White Oak</t>
  </si>
  <si>
    <t>Pacific Douglas-Fir</t>
  </si>
  <si>
    <t>Red Alder</t>
  </si>
  <si>
    <t>Redwood - Douglas-Fir</t>
  </si>
  <si>
    <t>Serpentine Riparian</t>
  </si>
  <si>
    <t>Serpentine Scrub</t>
  </si>
  <si>
    <t>Tanoak (Madrone)</t>
  </si>
  <si>
    <t>Contra Costa Delta</t>
  </si>
  <si>
    <t>Alkaline Flats</t>
  </si>
  <si>
    <t>Alkaline Mixed Scrub</t>
  </si>
  <si>
    <t>Vernal Pool</t>
  </si>
  <si>
    <t>Marin Coast Range</t>
  </si>
  <si>
    <t>White Alder</t>
  </si>
  <si>
    <t>Middle East Bay Hills</t>
  </si>
  <si>
    <t>California Buckeye</t>
  </si>
  <si>
    <t>Knobcone Pine</t>
  </si>
  <si>
    <t>Montezuma Hills</t>
  </si>
  <si>
    <t>Mount Hamilton</t>
  </si>
  <si>
    <t>California Sagebrush</t>
  </si>
  <si>
    <t>Canyon Live Oak</t>
  </si>
  <si>
    <t>Coulter Pine</t>
  </si>
  <si>
    <t>Manzanita Chaparral</t>
  </si>
  <si>
    <t>Mt. Diablo Range</t>
  </si>
  <si>
    <t>California Juniper (shrub)</t>
  </si>
  <si>
    <t>Napa Valley</t>
  </si>
  <si>
    <t>North Contra Costa Valley</t>
  </si>
  <si>
    <t>North East Bay Hills</t>
  </si>
  <si>
    <t>Willow - Alder</t>
  </si>
  <si>
    <t>Northern Mayacamas Mountains</t>
  </si>
  <si>
    <t>Madrone</t>
  </si>
  <si>
    <t>Mixed Conifer - Pine</t>
  </si>
  <si>
    <t>Ultramafic Mixed Conifer</t>
  </si>
  <si>
    <t>Upper Montane Mixed Chaparral</t>
  </si>
  <si>
    <t>Pacheco Pass</t>
  </si>
  <si>
    <t>Point Reyes</t>
  </si>
  <si>
    <t>Blueblossom Ceanothus</t>
  </si>
  <si>
    <t>Coastal Bluff Scrub</t>
  </si>
  <si>
    <t>Russian River Valley</t>
  </si>
  <si>
    <t>San Francisco</t>
  </si>
  <si>
    <t>Santa Clara Valley</t>
  </si>
  <si>
    <t>Santa Cruz Mountains Mid</t>
  </si>
  <si>
    <t>Santa Cruz Mountains North</t>
  </si>
  <si>
    <t>Vegetated Dune</t>
  </si>
  <si>
    <t>Santa Cruz Mountains South</t>
  </si>
  <si>
    <t>Coastal Prairie</t>
  </si>
  <si>
    <t>Shreve Oak</t>
  </si>
  <si>
    <t>Santa Rosa Plain</t>
  </si>
  <si>
    <t>SF Bay and Baylands</t>
  </si>
  <si>
    <t>Saltbush</t>
  </si>
  <si>
    <t>Sierra Azul</t>
  </si>
  <si>
    <t>Salal - California Huckleberry</t>
  </si>
  <si>
    <t>Solano Delta</t>
  </si>
  <si>
    <t>Playa</t>
  </si>
  <si>
    <t>Solano Plains</t>
  </si>
  <si>
    <t>Sonoma Coast Range</t>
  </si>
  <si>
    <t>Grand Fir</t>
  </si>
  <si>
    <t>Pygmy Cypress</t>
  </si>
  <si>
    <t>Sonoma Mountain</t>
  </si>
  <si>
    <t>Sonoma Valley</t>
  </si>
  <si>
    <t>South East Bay Hills</t>
  </si>
  <si>
    <t>Southern Mayacamas Mountains</t>
  </si>
  <si>
    <t>Tri-Valley</t>
  </si>
  <si>
    <t>Vaca Mountains West</t>
  </si>
  <si>
    <t>Wedgeleaf Ceanothus</t>
  </si>
  <si>
    <t>GRAND TOTALS</t>
  </si>
  <si>
    <t>PROTECTED ACREAGE (BPAD 2018)</t>
  </si>
  <si>
    <t>ACTUAL ACREAGE IN CLN 2.0</t>
  </si>
  <si>
    <t>American Canyon Totals</t>
  </si>
  <si>
    <t>Blue Ridge Berryessa Totals</t>
  </si>
  <si>
    <t>Coastal Grasslands Totals</t>
  </si>
  <si>
    <t>Contra Costa Delta Totals</t>
  </si>
  <si>
    <t>Marin Coast Range Totals</t>
  </si>
  <si>
    <t>Middle East Bay Hills Totals</t>
  </si>
  <si>
    <t>Montezuma Hills Totals</t>
  </si>
  <si>
    <t>Mount Hamilton Totals</t>
  </si>
  <si>
    <t>Mt. Diablo Range Totals</t>
  </si>
  <si>
    <t>Napa Valley Totals</t>
  </si>
  <si>
    <t>North Contra Costa Valley Totals</t>
  </si>
  <si>
    <t>North East Bay Hills Totals</t>
  </si>
  <si>
    <t>Northern Mayacamas Mountains Totals</t>
  </si>
  <si>
    <t>Pacheco Pass Totals</t>
  </si>
  <si>
    <t>Point Reyes Totals</t>
  </si>
  <si>
    <t>Russian River Valley Totals</t>
  </si>
  <si>
    <t>San Francisco Totals</t>
  </si>
  <si>
    <t>Santa Clara Valley Totals</t>
  </si>
  <si>
    <t>Santa Cruz Mountains Mid Totals</t>
  </si>
  <si>
    <t>Santa Cruz Mountains North Totals</t>
  </si>
  <si>
    <t>Santa Cruz Mountains South Totals</t>
  </si>
  <si>
    <t>Santa Rosa Plain Totals</t>
  </si>
  <si>
    <t>Sierra Azul Totals</t>
  </si>
  <si>
    <t>Solano Delta Totals</t>
  </si>
  <si>
    <t>Solano Plains Totals</t>
  </si>
  <si>
    <t>Sonoma Coast Range Totals</t>
  </si>
  <si>
    <t>Sonoma Mountain Totals</t>
  </si>
  <si>
    <t>Sonoma Valley Totals</t>
  </si>
  <si>
    <t>South East Bay Hills Totals</t>
  </si>
  <si>
    <t>Southern Mayacamas Mountains Totals</t>
  </si>
  <si>
    <t>Tri-Valley Totals</t>
  </si>
  <si>
    <t>Vaca Mountains West Totals</t>
  </si>
  <si>
    <t>ACREAGE GOALS BY RARITY RANK</t>
  </si>
  <si>
    <t>1
(90%)</t>
  </si>
  <si>
    <t>2
(75%)</t>
  </si>
  <si>
    <t>3
(50%)</t>
  </si>
  <si>
    <t>*Agriculture (General) in the Coastal Grasslands and Marin Coast Range were considered important grasslands.</t>
  </si>
  <si>
    <t xml:space="preserve">Alkaline Flats </t>
  </si>
  <si>
    <t>Agriculture (General)*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</si>
</sst>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164" fontId="2" fillId="3" borderId="1" xfId="1" applyNumberFormat="1" applyFont="1" applyFill="1" applyBorder="1"/>
    <xf numFmtId="0" fontId="0" fillId="0" borderId="1" xfId="0" applyBorder="1" applyAlignment="1">
      <alignment horizontal="center"/>
    </xf>
    <xf numFmtId="0" fontId="2" fillId="3" borderId="1" xfId="0" applyFont="1" applyFill="1" applyBorder="1" applyAlignment="1"/>
    <xf numFmtId="0" fontId="0" fillId="3" borderId="1" xfId="0" applyFill="1" applyBorder="1"/>
    <xf numFmtId="164" fontId="2" fillId="3" borderId="1" xfId="0" applyNumberFormat="1" applyFont="1" applyFill="1" applyBorder="1"/>
    <xf numFmtId="0" fontId="2" fillId="2" borderId="1" xfId="0" applyFont="1" applyFill="1" applyBorder="1" applyAlignment="1">
      <alignment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right"/>
    </xf>
    <xf numFmtId="164" fontId="2" fillId="2" borderId="1" xfId="0" applyNumberFormat="1" applyFont="1" applyFill="1" applyBorder="1"/>
    <xf numFmtId="0" fontId="0" fillId="0" borderId="0" xfId="0" applyAlignment="1">
      <alignment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/>
    <xf numFmtId="164" fontId="2" fillId="2" borderId="1" xfId="1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1"/>
  <sheetViews>
    <sheetView tabSelected="1" workbookViewId="0">
      <selection activeCell="C17" sqref="C17"/>
    </sheetView>
  </sheetViews>
  <sheetFormatPr defaultRowHeight="14.4" x14ac:dyDescent="0.3"/>
  <cols>
    <col min="1" max="1" width="14.109375" style="2" customWidth="1"/>
    <col min="2" max="2" width="7.109375" customWidth="1"/>
    <col min="3" max="3" width="37.33203125" bestFit="1" customWidth="1"/>
    <col min="4" max="4" width="11.109375" bestFit="1" customWidth="1"/>
    <col min="5" max="5" width="10.5546875" customWidth="1"/>
    <col min="6" max="6" width="10.44140625" bestFit="1" customWidth="1"/>
    <col min="7" max="7" width="10.109375" bestFit="1" customWidth="1"/>
    <col min="8" max="8" width="10.88671875" customWidth="1"/>
  </cols>
  <sheetData>
    <row r="1" spans="1:8" ht="69" x14ac:dyDescent="0.3">
      <c r="A1" s="3" t="s">
        <v>1</v>
      </c>
      <c r="B1" s="4" t="s">
        <v>2</v>
      </c>
      <c r="C1" s="3" t="s">
        <v>3</v>
      </c>
      <c r="D1" s="5" t="s">
        <v>4</v>
      </c>
      <c r="E1" s="5" t="s">
        <v>5</v>
      </c>
      <c r="F1" s="5" t="s">
        <v>125</v>
      </c>
      <c r="G1" s="5" t="s">
        <v>6</v>
      </c>
      <c r="H1" s="5" t="s">
        <v>126</v>
      </c>
    </row>
    <row r="2" spans="1:8" x14ac:dyDescent="0.3">
      <c r="A2" s="28" t="s">
        <v>18</v>
      </c>
      <c r="B2" s="29">
        <v>1</v>
      </c>
      <c r="C2" s="6" t="s">
        <v>12</v>
      </c>
      <c r="D2" s="7">
        <v>59.449232000000002</v>
      </c>
      <c r="E2" s="7">
        <v>53.504308999999999</v>
      </c>
      <c r="F2" s="7">
        <v>30.356347</v>
      </c>
      <c r="G2" s="7">
        <v>23.147962</v>
      </c>
      <c r="H2" s="7">
        <v>55.271191999999999</v>
      </c>
    </row>
    <row r="3" spans="1:8" x14ac:dyDescent="0.3">
      <c r="A3" s="28"/>
      <c r="B3" s="29"/>
      <c r="C3" s="6" t="s">
        <v>27</v>
      </c>
      <c r="D3" s="7">
        <v>2.8232010000000001</v>
      </c>
      <c r="E3" s="7">
        <v>2.5408810000000002</v>
      </c>
      <c r="F3" s="7">
        <v>0</v>
      </c>
      <c r="G3" s="7">
        <v>2.5408810000000002</v>
      </c>
      <c r="H3" s="7">
        <v>2.8232010000000001</v>
      </c>
    </row>
    <row r="4" spans="1:8" x14ac:dyDescent="0.3">
      <c r="A4" s="28"/>
      <c r="B4" s="29"/>
      <c r="C4" s="6" t="s">
        <v>15</v>
      </c>
      <c r="D4" s="7">
        <v>669.13679000000002</v>
      </c>
      <c r="E4" s="7">
        <v>602.22311100000002</v>
      </c>
      <c r="F4" s="7">
        <v>210.357103</v>
      </c>
      <c r="G4" s="7">
        <v>391.86600800000002</v>
      </c>
      <c r="H4" s="7">
        <v>633.67025699999999</v>
      </c>
    </row>
    <row r="5" spans="1:8" x14ac:dyDescent="0.3">
      <c r="A5" s="28"/>
      <c r="B5" s="29"/>
      <c r="C5" s="6" t="s">
        <v>16</v>
      </c>
      <c r="D5" s="7">
        <v>46.777735999999997</v>
      </c>
      <c r="E5" s="7">
        <v>42.099961999999998</v>
      </c>
      <c r="F5" s="7">
        <v>11.446645</v>
      </c>
      <c r="G5" s="7">
        <v>30.653317000000001</v>
      </c>
      <c r="H5" s="7">
        <v>46.312783000000003</v>
      </c>
    </row>
    <row r="6" spans="1:8" x14ac:dyDescent="0.3">
      <c r="A6" s="28"/>
      <c r="B6" s="29"/>
      <c r="C6" s="6" t="s">
        <v>28</v>
      </c>
      <c r="D6" s="7">
        <v>52.649853</v>
      </c>
      <c r="E6" s="7">
        <v>47.384867999999997</v>
      </c>
      <c r="F6" s="7">
        <v>28.89199</v>
      </c>
      <c r="G6" s="7">
        <v>18.492878000000001</v>
      </c>
      <c r="H6" s="7">
        <v>52.649149999999999</v>
      </c>
    </row>
    <row r="7" spans="1:8" x14ac:dyDescent="0.3">
      <c r="A7" s="28"/>
      <c r="B7" s="29"/>
      <c r="C7" s="6" t="s">
        <v>31</v>
      </c>
      <c r="D7" s="7">
        <v>3.379038</v>
      </c>
      <c r="E7" s="7">
        <v>3.041134</v>
      </c>
      <c r="F7" s="7">
        <v>0</v>
      </c>
      <c r="G7" s="7">
        <v>3.041134</v>
      </c>
      <c r="H7" s="7">
        <v>3.379038</v>
      </c>
    </row>
    <row r="8" spans="1:8" x14ac:dyDescent="0.3">
      <c r="A8" s="28"/>
      <c r="B8" s="29"/>
      <c r="C8" s="6" t="s">
        <v>32</v>
      </c>
      <c r="D8" s="7">
        <v>5.6902119999999998</v>
      </c>
      <c r="E8" s="7">
        <v>5.1211909999999996</v>
      </c>
      <c r="F8" s="7">
        <v>0</v>
      </c>
      <c r="G8" s="7">
        <v>5.1211909999999996</v>
      </c>
      <c r="H8" s="7">
        <v>5.6902119999999998</v>
      </c>
    </row>
    <row r="9" spans="1:8" x14ac:dyDescent="0.3">
      <c r="A9" s="28"/>
      <c r="B9" s="29">
        <v>2</v>
      </c>
      <c r="C9" s="6" t="s">
        <v>20</v>
      </c>
      <c r="D9" s="7">
        <v>214.122849</v>
      </c>
      <c r="E9" s="7">
        <v>160.59213700000001</v>
      </c>
      <c r="F9" s="7">
        <v>10.568631</v>
      </c>
      <c r="G9" s="7">
        <v>150.023506</v>
      </c>
      <c r="H9" s="7">
        <v>192.00590099999999</v>
      </c>
    </row>
    <row r="10" spans="1:8" x14ac:dyDescent="0.3">
      <c r="A10" s="28"/>
      <c r="B10" s="29"/>
      <c r="C10" s="6" t="s">
        <v>21</v>
      </c>
      <c r="D10" s="7">
        <v>96.851282999999995</v>
      </c>
      <c r="E10" s="7">
        <v>72.638462000000004</v>
      </c>
      <c r="F10" s="7">
        <v>34.947270000000003</v>
      </c>
      <c r="G10" s="7">
        <v>37.691192000000001</v>
      </c>
      <c r="H10" s="7">
        <v>83.148724999999999</v>
      </c>
    </row>
    <row r="11" spans="1:8" x14ac:dyDescent="0.3">
      <c r="A11" s="28"/>
      <c r="B11" s="29"/>
      <c r="C11" s="6" t="s">
        <v>8</v>
      </c>
      <c r="D11" s="7">
        <v>91.570205000000001</v>
      </c>
      <c r="E11" s="7">
        <v>68.677653000000007</v>
      </c>
      <c r="F11" s="7">
        <v>17.517547</v>
      </c>
      <c r="G11" s="7">
        <v>51.160105999999999</v>
      </c>
      <c r="H11" s="7">
        <v>91.246577000000002</v>
      </c>
    </row>
    <row r="12" spans="1:8" x14ac:dyDescent="0.3">
      <c r="A12" s="28"/>
      <c r="B12" s="29"/>
      <c r="C12" s="6" t="s">
        <v>22</v>
      </c>
      <c r="D12" s="7">
        <v>1.7039169999999999</v>
      </c>
      <c r="E12" s="7">
        <v>1.277938</v>
      </c>
      <c r="F12" s="7">
        <v>0</v>
      </c>
      <c r="G12" s="7">
        <v>1.277938</v>
      </c>
      <c r="H12" s="7">
        <v>1.7039169999999999</v>
      </c>
    </row>
    <row r="13" spans="1:8" x14ac:dyDescent="0.3">
      <c r="A13" s="28"/>
      <c r="B13" s="29"/>
      <c r="C13" s="6" t="s">
        <v>10</v>
      </c>
      <c r="D13" s="7">
        <v>12.587846000000001</v>
      </c>
      <c r="E13" s="7">
        <v>9.4408849999999997</v>
      </c>
      <c r="F13" s="7">
        <v>1.064676</v>
      </c>
      <c r="G13" s="7">
        <v>8.3762080000000001</v>
      </c>
      <c r="H13" s="7">
        <v>9.7074180000000005</v>
      </c>
    </row>
    <row r="14" spans="1:8" x14ac:dyDescent="0.3">
      <c r="A14" s="28"/>
      <c r="B14" s="29"/>
      <c r="C14" s="6" t="s">
        <v>23</v>
      </c>
      <c r="D14" s="7">
        <v>207.650858</v>
      </c>
      <c r="E14" s="7">
        <v>155.73814300000001</v>
      </c>
      <c r="F14" s="7">
        <v>46.599729000000004</v>
      </c>
      <c r="G14" s="7">
        <v>109.138414</v>
      </c>
      <c r="H14" s="7">
        <v>187.085115</v>
      </c>
    </row>
    <row r="15" spans="1:8" x14ac:dyDescent="0.3">
      <c r="A15" s="28"/>
      <c r="B15" s="29"/>
      <c r="C15" s="6" t="s">
        <v>24</v>
      </c>
      <c r="D15" s="7">
        <v>1095.8862429999999</v>
      </c>
      <c r="E15" s="7">
        <v>821.91468299999997</v>
      </c>
      <c r="F15" s="7">
        <v>278.93268899999998</v>
      </c>
      <c r="G15" s="7">
        <v>542.98199299999999</v>
      </c>
      <c r="H15" s="7">
        <v>1004.1257869999999</v>
      </c>
    </row>
    <row r="16" spans="1:8" x14ac:dyDescent="0.3">
      <c r="A16" s="28"/>
      <c r="B16" s="29"/>
      <c r="C16" s="6" t="s">
        <v>11</v>
      </c>
      <c r="D16" s="7">
        <v>747.00592900000004</v>
      </c>
      <c r="E16" s="7">
        <v>560.25444600000003</v>
      </c>
      <c r="F16" s="7">
        <v>178.425566</v>
      </c>
      <c r="G16" s="7">
        <v>381.82888100000002</v>
      </c>
      <c r="H16" s="7">
        <v>565.28827200000001</v>
      </c>
    </row>
    <row r="17" spans="1:8" x14ac:dyDescent="0.3">
      <c r="A17" s="28"/>
      <c r="B17" s="29"/>
      <c r="C17" s="6" t="s">
        <v>26</v>
      </c>
      <c r="D17" s="7">
        <v>10.660118000000001</v>
      </c>
      <c r="E17" s="7">
        <v>7.9950890000000001</v>
      </c>
      <c r="F17" s="7">
        <v>0.29629</v>
      </c>
      <c r="G17" s="7">
        <v>7.698798</v>
      </c>
      <c r="H17" s="7">
        <v>10.660119</v>
      </c>
    </row>
    <row r="18" spans="1:8" x14ac:dyDescent="0.3">
      <c r="A18" s="28"/>
      <c r="B18" s="29"/>
      <c r="C18" s="6" t="s">
        <v>17</v>
      </c>
      <c r="D18" s="7">
        <v>36.994746999999997</v>
      </c>
      <c r="E18" s="7">
        <v>27.74606</v>
      </c>
      <c r="F18" s="7">
        <v>17.573830000000001</v>
      </c>
      <c r="G18" s="7">
        <v>10.172230000000001</v>
      </c>
      <c r="H18" s="7">
        <v>35.612774999999999</v>
      </c>
    </row>
    <row r="19" spans="1:8" x14ac:dyDescent="0.3">
      <c r="A19" s="28"/>
      <c r="B19" s="29"/>
      <c r="C19" s="6" t="s">
        <v>30</v>
      </c>
      <c r="D19" s="7">
        <v>1.9396599999999999</v>
      </c>
      <c r="E19" s="7">
        <v>1.454745</v>
      </c>
      <c r="F19" s="7">
        <v>0</v>
      </c>
      <c r="G19" s="7">
        <v>1.454745</v>
      </c>
      <c r="H19" s="7">
        <v>1.6025450000000001</v>
      </c>
    </row>
    <row r="20" spans="1:8" x14ac:dyDescent="0.3">
      <c r="A20" s="28"/>
      <c r="B20" s="8">
        <v>3</v>
      </c>
      <c r="C20" s="6" t="s">
        <v>29</v>
      </c>
      <c r="D20" s="7">
        <v>24748.085531000001</v>
      </c>
      <c r="E20" s="7">
        <v>12374.042765</v>
      </c>
      <c r="F20" s="7">
        <v>8618.2455630000004</v>
      </c>
      <c r="G20" s="7">
        <v>3755.7972030000001</v>
      </c>
      <c r="H20" s="7">
        <v>20192.873097</v>
      </c>
    </row>
    <row r="21" spans="1:8" x14ac:dyDescent="0.3">
      <c r="A21" s="9" t="s">
        <v>127</v>
      </c>
      <c r="B21" s="10"/>
      <c r="C21" s="11"/>
      <c r="D21" s="12">
        <v>28104.965248</v>
      </c>
      <c r="E21" s="12">
        <v>15017.688462</v>
      </c>
      <c r="F21" s="12">
        <v>9485.223876</v>
      </c>
      <c r="G21" s="12">
        <v>5532.4645849999997</v>
      </c>
      <c r="H21" s="12">
        <v>23174.856080999998</v>
      </c>
    </row>
    <row r="22" spans="1:8" x14ac:dyDescent="0.3">
      <c r="A22" s="28" t="s">
        <v>33</v>
      </c>
      <c r="B22" s="29">
        <v>1</v>
      </c>
      <c r="C22" s="6" t="s">
        <v>34</v>
      </c>
      <c r="D22" s="7">
        <v>3.1480429999999999</v>
      </c>
      <c r="E22" s="7">
        <v>2.8332389999999998</v>
      </c>
      <c r="F22" s="7">
        <v>0</v>
      </c>
      <c r="G22" s="7">
        <v>2.8332389999999998</v>
      </c>
      <c r="H22" s="7">
        <v>3.1480429999999999</v>
      </c>
    </row>
    <row r="23" spans="1:8" x14ac:dyDescent="0.3">
      <c r="A23" s="28"/>
      <c r="B23" s="29"/>
      <c r="C23" s="6" t="s">
        <v>37</v>
      </c>
      <c r="D23" s="7">
        <v>29.60416</v>
      </c>
      <c r="E23" s="7">
        <v>26.643744000000002</v>
      </c>
      <c r="F23" s="7">
        <v>0</v>
      </c>
      <c r="G23" s="7">
        <v>26.643744000000002</v>
      </c>
      <c r="H23" s="7">
        <v>29.518747999999999</v>
      </c>
    </row>
    <row r="24" spans="1:8" x14ac:dyDescent="0.3">
      <c r="A24" s="28"/>
      <c r="B24" s="29"/>
      <c r="C24" s="6" t="s">
        <v>38</v>
      </c>
      <c r="D24" s="7">
        <v>1.485E-2</v>
      </c>
      <c r="E24" s="7">
        <v>1.3365E-2</v>
      </c>
      <c r="F24" s="7">
        <v>1.356E-3</v>
      </c>
      <c r="G24" s="7">
        <v>1.201E-2</v>
      </c>
      <c r="H24" s="7">
        <v>1.485E-2</v>
      </c>
    </row>
    <row r="25" spans="1:8" x14ac:dyDescent="0.3">
      <c r="A25" s="28"/>
      <c r="B25" s="29"/>
      <c r="C25" s="6" t="s">
        <v>42</v>
      </c>
      <c r="D25" s="7">
        <v>3767.3656369999999</v>
      </c>
      <c r="E25" s="7">
        <v>3390.6290730000001</v>
      </c>
      <c r="F25" s="7">
        <v>2862.1617919999999</v>
      </c>
      <c r="G25" s="7">
        <v>528.46728099999996</v>
      </c>
      <c r="H25" s="7">
        <v>3767.3656350000001</v>
      </c>
    </row>
    <row r="26" spans="1:8" x14ac:dyDescent="0.3">
      <c r="A26" s="28"/>
      <c r="B26" s="29"/>
      <c r="C26" s="6" t="s">
        <v>43</v>
      </c>
      <c r="D26" s="7">
        <v>8.8696599999999997</v>
      </c>
      <c r="E26" s="7">
        <v>7.9826940000000004</v>
      </c>
      <c r="F26" s="7">
        <v>8.8696599999999997</v>
      </c>
      <c r="G26" s="7">
        <v>0</v>
      </c>
      <c r="H26" s="7">
        <v>8.8696599999999997</v>
      </c>
    </row>
    <row r="27" spans="1:8" x14ac:dyDescent="0.3">
      <c r="A27" s="28"/>
      <c r="B27" s="29"/>
      <c r="C27" s="6" t="s">
        <v>27</v>
      </c>
      <c r="D27" s="7">
        <v>92.024569</v>
      </c>
      <c r="E27" s="7">
        <v>82.822113000000002</v>
      </c>
      <c r="F27" s="7">
        <v>3.5017339999999999</v>
      </c>
      <c r="G27" s="7">
        <v>79.320379000000003</v>
      </c>
      <c r="H27" s="7">
        <v>89.868655000000004</v>
      </c>
    </row>
    <row r="28" spans="1:8" x14ac:dyDescent="0.3">
      <c r="A28" s="28"/>
      <c r="B28" s="29"/>
      <c r="C28" s="6" t="s">
        <v>44</v>
      </c>
      <c r="D28" s="7">
        <v>9.8576650000000008</v>
      </c>
      <c r="E28" s="7">
        <v>8.8718979999999998</v>
      </c>
      <c r="F28" s="7">
        <v>0.81448799999999999</v>
      </c>
      <c r="G28" s="7">
        <v>8.0574100000000008</v>
      </c>
      <c r="H28" s="7">
        <v>9.7244969999999995</v>
      </c>
    </row>
    <row r="29" spans="1:8" x14ac:dyDescent="0.3">
      <c r="A29" s="28"/>
      <c r="B29" s="29"/>
      <c r="C29" s="6" t="s">
        <v>45</v>
      </c>
      <c r="D29" s="7">
        <v>1922.590373</v>
      </c>
      <c r="E29" s="7">
        <v>1730.3313350000001</v>
      </c>
      <c r="F29" s="7">
        <v>1903.6872639999999</v>
      </c>
      <c r="G29" s="7">
        <v>0</v>
      </c>
      <c r="H29" s="7">
        <v>1922.590373</v>
      </c>
    </row>
    <row r="30" spans="1:8" x14ac:dyDescent="0.3">
      <c r="A30" s="28"/>
      <c r="B30" s="29"/>
      <c r="C30" s="6" t="s">
        <v>47</v>
      </c>
      <c r="D30" s="7">
        <v>166.291077</v>
      </c>
      <c r="E30" s="7">
        <v>149.661969</v>
      </c>
      <c r="F30" s="7">
        <v>157.76369600000001</v>
      </c>
      <c r="G30" s="7">
        <v>0</v>
      </c>
      <c r="H30" s="7">
        <v>166.291077</v>
      </c>
    </row>
    <row r="31" spans="1:8" x14ac:dyDescent="0.3">
      <c r="A31" s="28"/>
      <c r="B31" s="29"/>
      <c r="C31" s="6" t="s">
        <v>14</v>
      </c>
      <c r="D31" s="7">
        <v>1306.9108719999999</v>
      </c>
      <c r="E31" s="7">
        <v>1176.219785</v>
      </c>
      <c r="F31" s="7">
        <v>712.03716699999995</v>
      </c>
      <c r="G31" s="7">
        <v>464.18261699999999</v>
      </c>
      <c r="H31" s="7">
        <v>1290.312097</v>
      </c>
    </row>
    <row r="32" spans="1:8" x14ac:dyDescent="0.3">
      <c r="A32" s="28"/>
      <c r="B32" s="29"/>
      <c r="C32" s="6" t="s">
        <v>15</v>
      </c>
      <c r="D32" s="7">
        <v>1769.065263</v>
      </c>
      <c r="E32" s="7">
        <v>1592.158737</v>
      </c>
      <c r="F32" s="7">
        <v>817.75001499999996</v>
      </c>
      <c r="G32" s="7">
        <v>774.40872200000001</v>
      </c>
      <c r="H32" s="7">
        <v>1652.673411</v>
      </c>
    </row>
    <row r="33" spans="1:8" x14ac:dyDescent="0.3">
      <c r="A33" s="28"/>
      <c r="B33" s="29"/>
      <c r="C33" s="6" t="s">
        <v>16</v>
      </c>
      <c r="D33" s="7">
        <v>1393.423548</v>
      </c>
      <c r="E33" s="7">
        <v>1254.081193</v>
      </c>
      <c r="F33" s="7">
        <v>430.11203799999998</v>
      </c>
      <c r="G33" s="7">
        <v>823.969155</v>
      </c>
      <c r="H33" s="7">
        <v>1297.129741</v>
      </c>
    </row>
    <row r="34" spans="1:8" x14ac:dyDescent="0.3">
      <c r="A34" s="28"/>
      <c r="B34" s="29"/>
      <c r="C34" s="6" t="s">
        <v>28</v>
      </c>
      <c r="D34" s="7">
        <v>944.42280000000005</v>
      </c>
      <c r="E34" s="7">
        <v>849.98051999999996</v>
      </c>
      <c r="F34" s="7">
        <v>110.85875299999999</v>
      </c>
      <c r="G34" s="7">
        <v>739.12176699999998</v>
      </c>
      <c r="H34" s="7">
        <v>915.70977300000004</v>
      </c>
    </row>
    <row r="35" spans="1:8" x14ac:dyDescent="0.3">
      <c r="A35" s="28"/>
      <c r="B35" s="29">
        <v>2</v>
      </c>
      <c r="C35" s="6" t="s">
        <v>35</v>
      </c>
      <c r="D35" s="7">
        <v>5075.7840109999997</v>
      </c>
      <c r="E35" s="7">
        <v>3806.8380090000001</v>
      </c>
      <c r="F35" s="7">
        <v>541.91962699999999</v>
      </c>
      <c r="G35" s="7">
        <v>3264.9183819999998</v>
      </c>
      <c r="H35" s="7">
        <v>4374.4263979999996</v>
      </c>
    </row>
    <row r="36" spans="1:8" x14ac:dyDescent="0.3">
      <c r="A36" s="28"/>
      <c r="B36" s="29"/>
      <c r="C36" s="6" t="s">
        <v>36</v>
      </c>
      <c r="D36" s="7">
        <v>11429.723588999999</v>
      </c>
      <c r="E36" s="7">
        <v>8572.2926910000006</v>
      </c>
      <c r="F36" s="7">
        <v>7048.3561149999996</v>
      </c>
      <c r="G36" s="7">
        <v>1523.9365760000001</v>
      </c>
      <c r="H36" s="7">
        <v>10537.659036999999</v>
      </c>
    </row>
    <row r="37" spans="1:8" x14ac:dyDescent="0.3">
      <c r="A37" s="28"/>
      <c r="B37" s="29"/>
      <c r="C37" s="6" t="s">
        <v>8</v>
      </c>
      <c r="D37" s="7">
        <v>1030.196443</v>
      </c>
      <c r="E37" s="7">
        <v>772.647333</v>
      </c>
      <c r="F37" s="7">
        <v>327.736312</v>
      </c>
      <c r="G37" s="7">
        <v>444.91102000000001</v>
      </c>
      <c r="H37" s="7">
        <v>845.75106300000004</v>
      </c>
    </row>
    <row r="38" spans="1:8" x14ac:dyDescent="0.3">
      <c r="A38" s="28"/>
      <c r="B38" s="29"/>
      <c r="C38" s="6" t="s">
        <v>22</v>
      </c>
      <c r="D38" s="7">
        <v>210.77450999999999</v>
      </c>
      <c r="E38" s="7">
        <v>158.080882</v>
      </c>
      <c r="F38" s="7">
        <v>91.442234999999997</v>
      </c>
      <c r="G38" s="7">
        <v>66.638647000000006</v>
      </c>
      <c r="H38" s="7">
        <v>186.49856500000001</v>
      </c>
    </row>
    <row r="39" spans="1:8" x14ac:dyDescent="0.3">
      <c r="A39" s="28"/>
      <c r="B39" s="29"/>
      <c r="C39" s="6" t="s">
        <v>39</v>
      </c>
      <c r="D39" s="7">
        <v>9697.1571100000001</v>
      </c>
      <c r="E39" s="7">
        <v>7272.8678330000002</v>
      </c>
      <c r="F39" s="7">
        <v>3072.3189739999998</v>
      </c>
      <c r="G39" s="7">
        <v>4200.5488580000001</v>
      </c>
      <c r="H39" s="7">
        <v>7660.5740850000002</v>
      </c>
    </row>
    <row r="40" spans="1:8" x14ac:dyDescent="0.3">
      <c r="A40" s="28"/>
      <c r="B40" s="29"/>
      <c r="C40" s="6" t="s">
        <v>40</v>
      </c>
      <c r="D40" s="7">
        <v>4604.0331079999996</v>
      </c>
      <c r="E40" s="7">
        <v>3453.0248310000002</v>
      </c>
      <c r="F40" s="7">
        <v>1801.1919740000001</v>
      </c>
      <c r="G40" s="7">
        <v>1651.8328570000001</v>
      </c>
      <c r="H40" s="7">
        <v>3810.7986999999998</v>
      </c>
    </row>
    <row r="41" spans="1:8" x14ac:dyDescent="0.3">
      <c r="A41" s="28"/>
      <c r="B41" s="29"/>
      <c r="C41" s="6" t="s">
        <v>24</v>
      </c>
      <c r="D41" s="7">
        <v>7346.4771419999997</v>
      </c>
      <c r="E41" s="7">
        <v>5509.857857</v>
      </c>
      <c r="F41" s="7">
        <v>2671.0165050000001</v>
      </c>
      <c r="G41" s="7">
        <v>2838.841351</v>
      </c>
      <c r="H41" s="7">
        <v>6055.8812799999996</v>
      </c>
    </row>
    <row r="42" spans="1:8" x14ac:dyDescent="0.3">
      <c r="A42" s="28"/>
      <c r="B42" s="29"/>
      <c r="C42" s="6" t="s">
        <v>46</v>
      </c>
      <c r="D42" s="7">
        <v>1221.363689</v>
      </c>
      <c r="E42" s="7">
        <v>916.02276600000005</v>
      </c>
      <c r="F42" s="7">
        <v>244.587503</v>
      </c>
      <c r="G42" s="7">
        <v>671.43526399999996</v>
      </c>
      <c r="H42" s="7">
        <v>966.61741800000004</v>
      </c>
    </row>
    <row r="43" spans="1:8" x14ac:dyDescent="0.3">
      <c r="A43" s="28"/>
      <c r="B43" s="29"/>
      <c r="C43" s="6" t="s">
        <v>48</v>
      </c>
      <c r="D43" s="7">
        <v>27089.161963999999</v>
      </c>
      <c r="E43" s="7">
        <v>20316.871472999999</v>
      </c>
      <c r="F43" s="7">
        <v>15915.492034000001</v>
      </c>
      <c r="G43" s="7">
        <v>4401.3794390000003</v>
      </c>
      <c r="H43" s="7">
        <v>26028.313419999999</v>
      </c>
    </row>
    <row r="44" spans="1:8" x14ac:dyDescent="0.3">
      <c r="A44" s="28"/>
      <c r="B44" s="29"/>
      <c r="C44" s="6" t="s">
        <v>17</v>
      </c>
      <c r="D44" s="7">
        <v>6.0961150000000002</v>
      </c>
      <c r="E44" s="7">
        <v>4.5720859999999997</v>
      </c>
      <c r="F44" s="7">
        <v>0</v>
      </c>
      <c r="G44" s="7">
        <v>4.5720859999999997</v>
      </c>
      <c r="H44" s="7">
        <v>6.0879060000000003</v>
      </c>
    </row>
    <row r="45" spans="1:8" x14ac:dyDescent="0.3">
      <c r="A45" s="28"/>
      <c r="B45" s="29">
        <v>3</v>
      </c>
      <c r="C45" s="6" t="s">
        <v>21</v>
      </c>
      <c r="D45" s="7">
        <v>58007.431095</v>
      </c>
      <c r="E45" s="7">
        <v>29003.715548</v>
      </c>
      <c r="F45" s="7">
        <v>18077.969964</v>
      </c>
      <c r="G45" s="7">
        <v>10925.745584</v>
      </c>
      <c r="H45" s="7">
        <v>46384.934143999999</v>
      </c>
    </row>
    <row r="46" spans="1:8" x14ac:dyDescent="0.3">
      <c r="A46" s="28"/>
      <c r="B46" s="29"/>
      <c r="C46" s="6" t="s">
        <v>23</v>
      </c>
      <c r="D46" s="7">
        <v>38725.398292999998</v>
      </c>
      <c r="E46" s="7">
        <v>19362.699146999999</v>
      </c>
      <c r="F46" s="7">
        <v>9658.1019180000003</v>
      </c>
      <c r="G46" s="7">
        <v>9704.5972290000009</v>
      </c>
      <c r="H46" s="7">
        <v>30664.168848000001</v>
      </c>
    </row>
    <row r="47" spans="1:8" x14ac:dyDescent="0.3">
      <c r="A47" s="28"/>
      <c r="B47" s="29"/>
      <c r="C47" s="6" t="s">
        <v>41</v>
      </c>
      <c r="D47" s="7">
        <v>47211.769295999999</v>
      </c>
      <c r="E47" s="7">
        <v>23605.884647999999</v>
      </c>
      <c r="F47" s="7">
        <v>19369.030236999999</v>
      </c>
      <c r="G47" s="7">
        <v>4236.8544110000003</v>
      </c>
      <c r="H47" s="7">
        <v>41004.156977999999</v>
      </c>
    </row>
    <row r="48" spans="1:8" x14ac:dyDescent="0.3">
      <c r="A48" s="28"/>
      <c r="B48" s="29"/>
      <c r="C48" s="6" t="s">
        <v>29</v>
      </c>
      <c r="D48" s="7">
        <v>234.173315</v>
      </c>
      <c r="E48" s="7">
        <v>117.086658</v>
      </c>
      <c r="F48" s="7">
        <v>111.39184</v>
      </c>
      <c r="G48" s="7">
        <v>5.6948169999999996</v>
      </c>
      <c r="H48" s="7">
        <v>210.98136500000001</v>
      </c>
    </row>
    <row r="49" spans="1:8" x14ac:dyDescent="0.3">
      <c r="A49" s="9" t="s">
        <v>128</v>
      </c>
      <c r="B49" s="10"/>
      <c r="C49" s="11"/>
      <c r="D49" s="12">
        <v>223303.12819699998</v>
      </c>
      <c r="E49" s="12">
        <v>133144.69142700001</v>
      </c>
      <c r="F49" s="12">
        <v>85938.113201</v>
      </c>
      <c r="G49" s="12">
        <v>47388.922845000001</v>
      </c>
      <c r="H49" s="12">
        <v>189890.06576700002</v>
      </c>
    </row>
    <row r="50" spans="1:8" x14ac:dyDescent="0.3">
      <c r="A50" s="28" t="s">
        <v>49</v>
      </c>
      <c r="B50" s="29">
        <v>1</v>
      </c>
      <c r="C50" s="6" t="s">
        <v>51</v>
      </c>
      <c r="D50" s="7">
        <v>9.565099</v>
      </c>
      <c r="E50" s="7">
        <v>8.6085890000000003</v>
      </c>
      <c r="F50" s="7">
        <v>1.4194180000000001</v>
      </c>
      <c r="G50" s="7">
        <v>7.1891720000000001</v>
      </c>
      <c r="H50" s="7">
        <v>9.565099</v>
      </c>
    </row>
    <row r="51" spans="1:8" x14ac:dyDescent="0.3">
      <c r="A51" s="28"/>
      <c r="B51" s="29"/>
      <c r="C51" s="6" t="s">
        <v>54</v>
      </c>
      <c r="D51" s="7">
        <v>270.206616</v>
      </c>
      <c r="E51" s="7">
        <v>243.18595500000001</v>
      </c>
      <c r="F51" s="7">
        <v>39.815337</v>
      </c>
      <c r="G51" s="7">
        <v>203.37061800000001</v>
      </c>
      <c r="H51" s="7">
        <v>269.10858000000002</v>
      </c>
    </row>
    <row r="52" spans="1:8" x14ac:dyDescent="0.3">
      <c r="A52" s="28"/>
      <c r="B52" s="29"/>
      <c r="C52" s="6" t="s">
        <v>26</v>
      </c>
      <c r="D52" s="7">
        <v>901.83145000000002</v>
      </c>
      <c r="E52" s="7">
        <v>811.64830500000005</v>
      </c>
      <c r="F52" s="7">
        <v>788.73647200000005</v>
      </c>
      <c r="G52" s="7">
        <v>22.911833000000001</v>
      </c>
      <c r="H52" s="7">
        <v>897.93332099999998</v>
      </c>
    </row>
    <row r="53" spans="1:8" x14ac:dyDescent="0.3">
      <c r="A53" s="28"/>
      <c r="B53" s="29"/>
      <c r="C53" s="6" t="s">
        <v>62</v>
      </c>
      <c r="D53" s="7">
        <v>18.897531000000001</v>
      </c>
      <c r="E53" s="7">
        <v>17.007777999999998</v>
      </c>
      <c r="F53" s="7">
        <v>9.6220000000000003E-3</v>
      </c>
      <c r="G53" s="7">
        <v>16.998156000000002</v>
      </c>
      <c r="H53" s="7">
        <v>18.897531000000001</v>
      </c>
    </row>
    <row r="54" spans="1:8" x14ac:dyDescent="0.3">
      <c r="A54" s="28"/>
      <c r="B54" s="29"/>
      <c r="C54" s="6" t="s">
        <v>27</v>
      </c>
      <c r="D54" s="7">
        <v>120.36474</v>
      </c>
      <c r="E54" s="7">
        <v>108.328266</v>
      </c>
      <c r="F54" s="7">
        <v>12.760068</v>
      </c>
      <c r="G54" s="7">
        <v>95.568197999999995</v>
      </c>
      <c r="H54" s="7">
        <v>119.26009000000001</v>
      </c>
    </row>
    <row r="55" spans="1:8" x14ac:dyDescent="0.3">
      <c r="A55" s="28"/>
      <c r="B55" s="29"/>
      <c r="C55" s="6" t="s">
        <v>14</v>
      </c>
      <c r="D55" s="7">
        <v>4.2709640000000002</v>
      </c>
      <c r="E55" s="7">
        <v>3.8438680000000001</v>
      </c>
      <c r="F55" s="7">
        <v>1.0642020000000001</v>
      </c>
      <c r="G55" s="7">
        <v>2.7796660000000002</v>
      </c>
      <c r="H55" s="7">
        <v>4.2709640000000002</v>
      </c>
    </row>
    <row r="56" spans="1:8" x14ac:dyDescent="0.3">
      <c r="A56" s="28"/>
      <c r="B56" s="29"/>
      <c r="C56" s="6" t="s">
        <v>15</v>
      </c>
      <c r="D56" s="7">
        <v>56.083007000000002</v>
      </c>
      <c r="E56" s="7">
        <v>50.474705999999998</v>
      </c>
      <c r="F56" s="7">
        <v>18.533729999999998</v>
      </c>
      <c r="G56" s="7">
        <v>31.940977</v>
      </c>
      <c r="H56" s="7">
        <v>54.266226000000003</v>
      </c>
    </row>
    <row r="57" spans="1:8" x14ac:dyDescent="0.3">
      <c r="A57" s="28"/>
      <c r="B57" s="29"/>
      <c r="C57" s="6" t="s">
        <v>16</v>
      </c>
      <c r="D57" s="7">
        <v>12.173219</v>
      </c>
      <c r="E57" s="7">
        <v>10.955897</v>
      </c>
      <c r="F57" s="7">
        <v>0</v>
      </c>
      <c r="G57" s="7">
        <v>10.955897</v>
      </c>
      <c r="H57" s="7">
        <v>11.818113</v>
      </c>
    </row>
    <row r="58" spans="1:8" x14ac:dyDescent="0.3">
      <c r="A58" s="28"/>
      <c r="B58" s="29"/>
      <c r="C58" s="6" t="s">
        <v>64</v>
      </c>
      <c r="D58" s="7">
        <v>0.37169000000000002</v>
      </c>
      <c r="E58" s="7">
        <v>0.33452100000000001</v>
      </c>
      <c r="F58" s="7">
        <v>0</v>
      </c>
      <c r="G58" s="7">
        <v>0.33452100000000001</v>
      </c>
      <c r="H58" s="7">
        <v>0.37169000000000002</v>
      </c>
    </row>
    <row r="59" spans="1:8" x14ac:dyDescent="0.3">
      <c r="A59" s="28"/>
      <c r="B59" s="29"/>
      <c r="C59" s="6" t="s">
        <v>28</v>
      </c>
      <c r="D59" s="7">
        <v>41.259880000000003</v>
      </c>
      <c r="E59" s="7">
        <v>37.133892000000003</v>
      </c>
      <c r="F59" s="7">
        <v>8.587275</v>
      </c>
      <c r="G59" s="7">
        <v>28.546617000000001</v>
      </c>
      <c r="H59" s="7">
        <v>39.435496000000001</v>
      </c>
    </row>
    <row r="60" spans="1:8" x14ac:dyDescent="0.3">
      <c r="A60" s="28"/>
      <c r="B60" s="29"/>
      <c r="C60" s="6" t="s">
        <v>30</v>
      </c>
      <c r="D60" s="7">
        <v>73.738338999999996</v>
      </c>
      <c r="E60" s="7">
        <v>66.364504999999994</v>
      </c>
      <c r="F60" s="7">
        <v>39.116129999999998</v>
      </c>
      <c r="G60" s="7">
        <v>27.248374999999999</v>
      </c>
      <c r="H60" s="7">
        <v>73.239884000000004</v>
      </c>
    </row>
    <row r="61" spans="1:8" x14ac:dyDescent="0.3">
      <c r="A61" s="28"/>
      <c r="B61" s="29"/>
      <c r="C61" s="6" t="s">
        <v>31</v>
      </c>
      <c r="D61" s="7">
        <v>149.278335</v>
      </c>
      <c r="E61" s="7">
        <v>134.35050100000001</v>
      </c>
      <c r="F61" s="7">
        <v>31.110876999999999</v>
      </c>
      <c r="G61" s="7">
        <v>103.23962400000001</v>
      </c>
      <c r="H61" s="7">
        <v>147.63324800000001</v>
      </c>
    </row>
    <row r="62" spans="1:8" x14ac:dyDescent="0.3">
      <c r="A62" s="28"/>
      <c r="B62" s="29"/>
      <c r="C62" s="6" t="s">
        <v>32</v>
      </c>
      <c r="D62" s="7">
        <v>235.67717999999999</v>
      </c>
      <c r="E62" s="7">
        <v>212.10946200000001</v>
      </c>
      <c r="F62" s="7">
        <v>92.818016</v>
      </c>
      <c r="G62" s="7">
        <v>119.29144599999999</v>
      </c>
      <c r="H62" s="7">
        <v>234.80994799999999</v>
      </c>
    </row>
    <row r="63" spans="1:8" x14ac:dyDescent="0.3">
      <c r="A63" s="28"/>
      <c r="B63" s="29">
        <v>2</v>
      </c>
      <c r="C63" s="6" t="s">
        <v>20</v>
      </c>
      <c r="D63" s="7">
        <v>256.37174399999998</v>
      </c>
      <c r="E63" s="7">
        <v>192.278808</v>
      </c>
      <c r="F63" s="7">
        <v>101.74773999999999</v>
      </c>
      <c r="G63" s="7">
        <v>90.531068000000005</v>
      </c>
      <c r="H63" s="7">
        <v>227.100065</v>
      </c>
    </row>
    <row r="64" spans="1:8" x14ac:dyDescent="0.3">
      <c r="A64" s="28"/>
      <c r="B64" s="29"/>
      <c r="C64" s="6" t="s">
        <v>50</v>
      </c>
      <c r="D64" s="7">
        <v>101.914125</v>
      </c>
      <c r="E64" s="7">
        <v>76.435593999999995</v>
      </c>
      <c r="F64" s="7">
        <v>80.122350999999995</v>
      </c>
      <c r="G64" s="7">
        <v>0</v>
      </c>
      <c r="H64" s="7">
        <v>96.974704000000003</v>
      </c>
    </row>
    <row r="65" spans="1:8" x14ac:dyDescent="0.3">
      <c r="A65" s="28"/>
      <c r="B65" s="29"/>
      <c r="C65" s="6" t="s">
        <v>52</v>
      </c>
      <c r="D65" s="7">
        <v>0.14862600000000001</v>
      </c>
      <c r="E65" s="7">
        <v>0.111469</v>
      </c>
      <c r="F65" s="7">
        <v>0</v>
      </c>
      <c r="G65" s="7">
        <v>0.111469</v>
      </c>
      <c r="H65" s="7">
        <v>0.14862600000000001</v>
      </c>
    </row>
    <row r="66" spans="1:8" x14ac:dyDescent="0.3">
      <c r="A66" s="28"/>
      <c r="B66" s="29"/>
      <c r="C66" s="6" t="s">
        <v>53</v>
      </c>
      <c r="D66" s="7">
        <v>426.565225</v>
      </c>
      <c r="E66" s="7">
        <v>319.92391900000001</v>
      </c>
      <c r="F66" s="7">
        <v>88.462136000000001</v>
      </c>
      <c r="G66" s="7">
        <v>231.461783</v>
      </c>
      <c r="H66" s="7">
        <v>358.88407799999999</v>
      </c>
    </row>
    <row r="67" spans="1:8" x14ac:dyDescent="0.3">
      <c r="A67" s="28"/>
      <c r="B67" s="29"/>
      <c r="C67" s="6" t="s">
        <v>36</v>
      </c>
      <c r="D67" s="7">
        <v>19.749884000000002</v>
      </c>
      <c r="E67" s="7">
        <v>14.812412999999999</v>
      </c>
      <c r="F67" s="7">
        <v>0</v>
      </c>
      <c r="G67" s="7">
        <v>14.812412999999999</v>
      </c>
      <c r="H67" s="7">
        <v>19.606292</v>
      </c>
    </row>
    <row r="68" spans="1:8" x14ac:dyDescent="0.3">
      <c r="A68" s="28"/>
      <c r="B68" s="29"/>
      <c r="C68" s="6" t="s">
        <v>8</v>
      </c>
      <c r="D68" s="7">
        <v>1087.0693960000001</v>
      </c>
      <c r="E68" s="7">
        <v>815.30204700000002</v>
      </c>
      <c r="F68" s="7">
        <v>64.875361999999996</v>
      </c>
      <c r="G68" s="7">
        <v>750.42668500000002</v>
      </c>
      <c r="H68" s="7">
        <v>782.44218000000001</v>
      </c>
    </row>
    <row r="69" spans="1:8" x14ac:dyDescent="0.3">
      <c r="A69" s="28"/>
      <c r="B69" s="29"/>
      <c r="C69" s="6" t="s">
        <v>22</v>
      </c>
      <c r="D69" s="7">
        <v>6.9971870000000003</v>
      </c>
      <c r="E69" s="7">
        <v>5.2478899999999999</v>
      </c>
      <c r="F69" s="7">
        <v>0</v>
      </c>
      <c r="G69" s="7">
        <v>5.2478899999999999</v>
      </c>
      <c r="H69" s="7">
        <v>6.9822819999999997</v>
      </c>
    </row>
    <row r="70" spans="1:8" x14ac:dyDescent="0.3">
      <c r="A70" s="28"/>
      <c r="B70" s="29"/>
      <c r="C70" s="6" t="s">
        <v>9</v>
      </c>
      <c r="D70" s="7">
        <v>10694.662388999999</v>
      </c>
      <c r="E70" s="7">
        <v>8020.9967919999999</v>
      </c>
      <c r="F70" s="7">
        <v>5041.2973659999998</v>
      </c>
      <c r="G70" s="7">
        <v>2979.6994260000001</v>
      </c>
      <c r="H70" s="7">
        <v>9419.2779480000008</v>
      </c>
    </row>
    <row r="71" spans="1:8" x14ac:dyDescent="0.3">
      <c r="A71" s="28"/>
      <c r="B71" s="29"/>
      <c r="C71" s="6" t="s">
        <v>10</v>
      </c>
      <c r="D71" s="7">
        <v>2916.920361</v>
      </c>
      <c r="E71" s="7">
        <v>2187.6902700000001</v>
      </c>
      <c r="F71" s="7">
        <v>1358.5377289999999</v>
      </c>
      <c r="G71" s="7">
        <v>829.15254100000004</v>
      </c>
      <c r="H71" s="7">
        <v>2706.8616729999999</v>
      </c>
    </row>
    <row r="72" spans="1:8" x14ac:dyDescent="0.3">
      <c r="A72" s="28"/>
      <c r="B72" s="29"/>
      <c r="C72" s="6" t="s">
        <v>24</v>
      </c>
      <c r="D72" s="7">
        <v>1238.320303</v>
      </c>
      <c r="E72" s="7">
        <v>928.740227</v>
      </c>
      <c r="F72" s="7">
        <v>127.590954</v>
      </c>
      <c r="G72" s="7">
        <v>801.14927299999999</v>
      </c>
      <c r="H72" s="7">
        <v>950.514768</v>
      </c>
    </row>
    <row r="73" spans="1:8" x14ac:dyDescent="0.3">
      <c r="A73" s="28"/>
      <c r="B73" s="29"/>
      <c r="C73" s="6" t="s">
        <v>55</v>
      </c>
      <c r="D73" s="7">
        <v>10.554767</v>
      </c>
      <c r="E73" s="7">
        <v>7.9160750000000002</v>
      </c>
      <c r="F73" s="7">
        <v>6.5634199999999998</v>
      </c>
      <c r="G73" s="7">
        <v>1.3526549999999999</v>
      </c>
      <c r="H73" s="7">
        <v>10.554767</v>
      </c>
    </row>
    <row r="74" spans="1:8" x14ac:dyDescent="0.3">
      <c r="A74" s="28"/>
      <c r="B74" s="29"/>
      <c r="C74" s="6" t="s">
        <v>56</v>
      </c>
      <c r="D74" s="7">
        <v>164.200728</v>
      </c>
      <c r="E74" s="7">
        <v>123.15054600000001</v>
      </c>
      <c r="F74" s="7">
        <v>0</v>
      </c>
      <c r="G74" s="7">
        <v>123.15054600000001</v>
      </c>
      <c r="H74" s="7">
        <v>159.17410599999999</v>
      </c>
    </row>
    <row r="75" spans="1:8" x14ac:dyDescent="0.3">
      <c r="A75" s="28"/>
      <c r="B75" s="29"/>
      <c r="C75" s="6" t="s">
        <v>57</v>
      </c>
      <c r="D75" s="7">
        <v>32.403399</v>
      </c>
      <c r="E75" s="7">
        <v>24.302548999999999</v>
      </c>
      <c r="F75" s="7">
        <v>24.572793000000001</v>
      </c>
      <c r="G75" s="7">
        <v>0</v>
      </c>
      <c r="H75" s="7">
        <v>31.583656000000001</v>
      </c>
    </row>
    <row r="76" spans="1:8" x14ac:dyDescent="0.3">
      <c r="A76" s="28"/>
      <c r="B76" s="29"/>
      <c r="C76" s="6" t="s">
        <v>59</v>
      </c>
      <c r="D76" s="7">
        <v>234.031657</v>
      </c>
      <c r="E76" s="7">
        <v>175.523743</v>
      </c>
      <c r="F76" s="7">
        <v>102.937562</v>
      </c>
      <c r="G76" s="7">
        <v>72.586179999999999</v>
      </c>
      <c r="H76" s="7">
        <v>230.03342499999999</v>
      </c>
    </row>
    <row r="77" spans="1:8" x14ac:dyDescent="0.3">
      <c r="A77" s="28"/>
      <c r="B77" s="29"/>
      <c r="C77" s="6" t="s">
        <v>60</v>
      </c>
      <c r="D77" s="7">
        <v>100.830602</v>
      </c>
      <c r="E77" s="7">
        <v>75.622951999999998</v>
      </c>
      <c r="F77" s="7">
        <v>19.039999000000002</v>
      </c>
      <c r="G77" s="7">
        <v>56.582953000000003</v>
      </c>
      <c r="H77" s="7">
        <v>88.948580000000007</v>
      </c>
    </row>
    <row r="78" spans="1:8" x14ac:dyDescent="0.3">
      <c r="A78" s="28"/>
      <c r="B78" s="29"/>
      <c r="C78" s="6" t="s">
        <v>61</v>
      </c>
      <c r="D78" s="7">
        <v>1030.478122</v>
      </c>
      <c r="E78" s="7">
        <v>772.85859100000005</v>
      </c>
      <c r="F78" s="7">
        <v>126.863556</v>
      </c>
      <c r="G78" s="7">
        <v>645.99503500000003</v>
      </c>
      <c r="H78" s="7">
        <v>827.20130400000005</v>
      </c>
    </row>
    <row r="79" spans="1:8" x14ac:dyDescent="0.3">
      <c r="A79" s="28"/>
      <c r="B79" s="29"/>
      <c r="C79" s="6" t="s">
        <v>12</v>
      </c>
      <c r="D79" s="7">
        <v>169.86336800000001</v>
      </c>
      <c r="E79" s="7">
        <v>127.397526</v>
      </c>
      <c r="F79" s="7">
        <v>63.219324</v>
      </c>
      <c r="G79" s="7">
        <v>64.178202999999996</v>
      </c>
      <c r="H79" s="7">
        <v>169.37447499999999</v>
      </c>
    </row>
    <row r="80" spans="1:8" x14ac:dyDescent="0.3">
      <c r="A80" s="28"/>
      <c r="B80" s="29"/>
      <c r="C80" s="6" t="s">
        <v>13</v>
      </c>
      <c r="D80" s="7">
        <v>47.305162000000003</v>
      </c>
      <c r="E80" s="7">
        <v>35.478870999999998</v>
      </c>
      <c r="F80" s="7">
        <v>0</v>
      </c>
      <c r="G80" s="7">
        <v>35.478870999999998</v>
      </c>
      <c r="H80" s="7">
        <v>46.459180000000003</v>
      </c>
    </row>
    <row r="81" spans="1:8" x14ac:dyDescent="0.3">
      <c r="A81" s="28"/>
      <c r="B81" s="29"/>
      <c r="C81" s="6" t="s">
        <v>63</v>
      </c>
      <c r="D81" s="7">
        <v>339.52184</v>
      </c>
      <c r="E81" s="7">
        <v>254.64138</v>
      </c>
      <c r="F81" s="7">
        <v>28.621493000000001</v>
      </c>
      <c r="G81" s="7">
        <v>226.01988700000001</v>
      </c>
      <c r="H81" s="7">
        <v>253.67377500000001</v>
      </c>
    </row>
    <row r="82" spans="1:8" x14ac:dyDescent="0.3">
      <c r="A82" s="28"/>
      <c r="B82" s="29"/>
      <c r="C82" s="6" t="s">
        <v>65</v>
      </c>
      <c r="D82" s="7">
        <v>0.358574</v>
      </c>
      <c r="E82" s="7">
        <v>0.26893</v>
      </c>
      <c r="F82" s="7">
        <v>0.358574</v>
      </c>
      <c r="G82" s="7">
        <v>0</v>
      </c>
      <c r="H82" s="7">
        <v>0.358574</v>
      </c>
    </row>
    <row r="83" spans="1:8" x14ac:dyDescent="0.3">
      <c r="A83" s="28"/>
      <c r="B83" s="29"/>
      <c r="C83" s="6" t="s">
        <v>66</v>
      </c>
      <c r="D83" s="7">
        <v>26.65709</v>
      </c>
      <c r="E83" s="7">
        <v>19.992818</v>
      </c>
      <c r="F83" s="7">
        <v>0</v>
      </c>
      <c r="G83" s="7">
        <v>19.992818</v>
      </c>
      <c r="H83" s="7">
        <v>23.96339</v>
      </c>
    </row>
    <row r="84" spans="1:8" x14ac:dyDescent="0.3">
      <c r="A84" s="28"/>
      <c r="B84" s="29">
        <v>3</v>
      </c>
      <c r="C84" s="6" t="s">
        <v>7</v>
      </c>
      <c r="D84" s="7">
        <v>38028.285924999996</v>
      </c>
      <c r="E84" s="7">
        <v>19014.142962999998</v>
      </c>
      <c r="F84" s="7">
        <v>10356.274774</v>
      </c>
      <c r="G84" s="7">
        <v>8657.8681880000004</v>
      </c>
      <c r="H84" s="7">
        <v>27804.540583999998</v>
      </c>
    </row>
    <row r="85" spans="1:8" x14ac:dyDescent="0.3">
      <c r="A85" s="28"/>
      <c r="B85" s="29"/>
      <c r="C85" s="6" t="s">
        <v>11</v>
      </c>
      <c r="D85" s="7">
        <v>15601.694847999999</v>
      </c>
      <c r="E85" s="7">
        <v>7800.8474239999996</v>
      </c>
      <c r="F85" s="7">
        <v>4851.868563</v>
      </c>
      <c r="G85" s="7">
        <v>2948.9788610000001</v>
      </c>
      <c r="H85" s="7">
        <v>11598.615345</v>
      </c>
    </row>
    <row r="86" spans="1:8" x14ac:dyDescent="0.3">
      <c r="A86" s="28"/>
      <c r="B86" s="29"/>
      <c r="C86" s="6" t="s">
        <v>58</v>
      </c>
      <c r="D86" s="7">
        <v>1.2113000000000001E-2</v>
      </c>
      <c r="E86" s="7">
        <v>6.0569999999999999E-3</v>
      </c>
      <c r="F86" s="7">
        <v>0</v>
      </c>
      <c r="G86" s="7">
        <v>6.0569999999999999E-3</v>
      </c>
      <c r="H86" s="7">
        <v>1.2113000000000001E-2</v>
      </c>
    </row>
    <row r="87" spans="1:8" x14ac:dyDescent="0.3">
      <c r="A87" s="28"/>
      <c r="B87" s="29"/>
      <c r="C87" s="6" t="s">
        <v>29</v>
      </c>
      <c r="D87" s="7">
        <v>21155.446067000001</v>
      </c>
      <c r="E87" s="7">
        <v>10577.723033</v>
      </c>
      <c r="F87" s="7">
        <v>3666.920897</v>
      </c>
      <c r="G87" s="7">
        <v>6910.8021360000002</v>
      </c>
      <c r="H87" s="7">
        <v>13489.288291000001</v>
      </c>
    </row>
    <row r="88" spans="1:8" x14ac:dyDescent="0.3">
      <c r="A88" s="9" t="s">
        <v>129</v>
      </c>
      <c r="B88" s="10"/>
      <c r="C88" s="11"/>
      <c r="D88" s="12">
        <v>95584.081552000003</v>
      </c>
      <c r="E88" s="12">
        <v>53275.759131999999</v>
      </c>
      <c r="F88" s="12">
        <v>27143.845740000001</v>
      </c>
      <c r="G88" s="12">
        <v>26135.960037999997</v>
      </c>
      <c r="H88" s="12">
        <v>71183.184370999996</v>
      </c>
    </row>
    <row r="89" spans="1:8" x14ac:dyDescent="0.3">
      <c r="A89" s="28" t="s">
        <v>67</v>
      </c>
      <c r="B89" s="29">
        <v>1</v>
      </c>
      <c r="C89" s="6" t="s">
        <v>69</v>
      </c>
      <c r="D89" s="7">
        <v>246.62501499999999</v>
      </c>
      <c r="E89" s="7">
        <v>221.962514</v>
      </c>
      <c r="F89" s="7">
        <v>27.592918999999998</v>
      </c>
      <c r="G89" s="7">
        <v>194.36959400000001</v>
      </c>
      <c r="H89" s="7">
        <v>225.93302700000001</v>
      </c>
    </row>
    <row r="90" spans="1:8" x14ac:dyDescent="0.3">
      <c r="A90" s="28"/>
      <c r="B90" s="29"/>
      <c r="C90" s="6" t="s">
        <v>38</v>
      </c>
      <c r="D90" s="7">
        <v>4.6032159999999998</v>
      </c>
      <c r="E90" s="7">
        <v>4.1428940000000001</v>
      </c>
      <c r="F90" s="7">
        <v>1.7268920000000001</v>
      </c>
      <c r="G90" s="7">
        <v>2.4160020000000002</v>
      </c>
      <c r="H90" s="7">
        <v>4.348071</v>
      </c>
    </row>
    <row r="91" spans="1:8" x14ac:dyDescent="0.3">
      <c r="A91" s="28"/>
      <c r="B91" s="29"/>
      <c r="C91" s="6" t="s">
        <v>27</v>
      </c>
      <c r="D91" s="7">
        <v>235.95004</v>
      </c>
      <c r="E91" s="7">
        <v>212.35503600000001</v>
      </c>
      <c r="F91" s="7">
        <v>37.948310999999997</v>
      </c>
      <c r="G91" s="7">
        <v>174.40672499999999</v>
      </c>
      <c r="H91" s="7">
        <v>228.84547900000001</v>
      </c>
    </row>
    <row r="92" spans="1:8" x14ac:dyDescent="0.3">
      <c r="A92" s="28"/>
      <c r="B92" s="29"/>
      <c r="C92" s="6" t="s">
        <v>44</v>
      </c>
      <c r="D92" s="7">
        <v>57.729044000000002</v>
      </c>
      <c r="E92" s="7">
        <v>51.956139</v>
      </c>
      <c r="F92" s="7">
        <v>9.6996629999999993</v>
      </c>
      <c r="G92" s="7">
        <v>42.256475999999999</v>
      </c>
      <c r="H92" s="7">
        <v>53.291553999999998</v>
      </c>
    </row>
    <row r="93" spans="1:8" x14ac:dyDescent="0.3">
      <c r="A93" s="28"/>
      <c r="B93" s="29"/>
      <c r="C93" s="6" t="s">
        <v>28</v>
      </c>
      <c r="D93" s="7">
        <v>1.1936009999999999</v>
      </c>
      <c r="E93" s="7">
        <v>1.074241</v>
      </c>
      <c r="F93" s="7">
        <v>1.0263409999999999</v>
      </c>
      <c r="G93" s="7">
        <v>4.7899999999999998E-2</v>
      </c>
      <c r="H93" s="7">
        <v>1.1936009999999999</v>
      </c>
    </row>
    <row r="94" spans="1:8" x14ac:dyDescent="0.3">
      <c r="A94" s="28"/>
      <c r="B94" s="29"/>
      <c r="C94" s="6" t="s">
        <v>31</v>
      </c>
      <c r="D94" s="7">
        <v>147.68928199999999</v>
      </c>
      <c r="E94" s="7">
        <v>132.920354</v>
      </c>
      <c r="F94" s="7">
        <v>2.2427670000000002</v>
      </c>
      <c r="G94" s="7">
        <v>130.67758599999999</v>
      </c>
      <c r="H94" s="7">
        <v>144.62947299999999</v>
      </c>
    </row>
    <row r="95" spans="1:8" x14ac:dyDescent="0.3">
      <c r="A95" s="28"/>
      <c r="B95" s="29"/>
      <c r="C95" s="6" t="s">
        <v>32</v>
      </c>
      <c r="D95" s="7">
        <v>419.30335700000001</v>
      </c>
      <c r="E95" s="7">
        <v>377.37302199999999</v>
      </c>
      <c r="F95" s="7">
        <v>89.899578000000005</v>
      </c>
      <c r="G95" s="7">
        <v>287.47344299999997</v>
      </c>
      <c r="H95" s="7">
        <v>386.50376699999998</v>
      </c>
    </row>
    <row r="96" spans="1:8" x14ac:dyDescent="0.3">
      <c r="A96" s="28"/>
      <c r="B96" s="29">
        <v>2</v>
      </c>
      <c r="C96" s="6" t="s">
        <v>68</v>
      </c>
      <c r="D96" s="7">
        <v>7.058853</v>
      </c>
      <c r="E96" s="7">
        <v>5.2941399999999996</v>
      </c>
      <c r="F96" s="7">
        <v>2.3633419999999998</v>
      </c>
      <c r="G96" s="7">
        <v>2.9307979999999998</v>
      </c>
      <c r="H96" s="7">
        <v>7.058853</v>
      </c>
    </row>
    <row r="97" spans="1:8" x14ac:dyDescent="0.3">
      <c r="A97" s="28"/>
      <c r="B97" s="29"/>
      <c r="C97" s="6" t="s">
        <v>19</v>
      </c>
      <c r="D97" s="7">
        <v>130.95324299999999</v>
      </c>
      <c r="E97" s="7">
        <v>98.214932000000005</v>
      </c>
      <c r="F97" s="7">
        <v>34.047102000000002</v>
      </c>
      <c r="G97" s="7">
        <v>64.167829999999995</v>
      </c>
      <c r="H97" s="7">
        <v>123.385628</v>
      </c>
    </row>
    <row r="98" spans="1:8" x14ac:dyDescent="0.3">
      <c r="A98" s="28"/>
      <c r="B98" s="29"/>
      <c r="C98" s="6" t="s">
        <v>8</v>
      </c>
      <c r="D98" s="7">
        <v>0.11337</v>
      </c>
      <c r="E98" s="7">
        <v>8.5028000000000006E-2</v>
      </c>
      <c r="F98" s="7">
        <v>0</v>
      </c>
      <c r="G98" s="7">
        <v>8.5028000000000006E-2</v>
      </c>
      <c r="H98" s="7">
        <v>0.11337</v>
      </c>
    </row>
    <row r="99" spans="1:8" x14ac:dyDescent="0.3">
      <c r="A99" s="28"/>
      <c r="B99" s="29"/>
      <c r="C99" s="6" t="s">
        <v>55</v>
      </c>
      <c r="D99" s="7">
        <v>134.28650500000001</v>
      </c>
      <c r="E99" s="7">
        <v>100.714878</v>
      </c>
      <c r="F99" s="7">
        <v>129.8355</v>
      </c>
      <c r="G99" s="7">
        <v>0</v>
      </c>
      <c r="H99" s="7">
        <v>134.28650500000001</v>
      </c>
    </row>
    <row r="100" spans="1:8" x14ac:dyDescent="0.3">
      <c r="A100" s="28"/>
      <c r="B100" s="29"/>
      <c r="C100" s="6" t="s">
        <v>26</v>
      </c>
      <c r="D100" s="7">
        <v>163.05220700000001</v>
      </c>
      <c r="E100" s="7">
        <v>122.28915499999999</v>
      </c>
      <c r="F100" s="7">
        <v>5.4205870000000003</v>
      </c>
      <c r="G100" s="7">
        <v>116.86856899999999</v>
      </c>
      <c r="H100" s="7">
        <v>147.41895400000001</v>
      </c>
    </row>
    <row r="101" spans="1:8" x14ac:dyDescent="0.3">
      <c r="A101" s="28"/>
      <c r="B101" s="29"/>
      <c r="C101" s="6" t="s">
        <v>17</v>
      </c>
      <c r="D101" s="7">
        <v>2259.5413950000002</v>
      </c>
      <c r="E101" s="7">
        <v>1694.6560460000001</v>
      </c>
      <c r="F101" s="7">
        <v>1283.3342379999999</v>
      </c>
      <c r="G101" s="7">
        <v>411.32180799999998</v>
      </c>
      <c r="H101" s="7">
        <v>2086.0805449999998</v>
      </c>
    </row>
    <row r="102" spans="1:8" x14ac:dyDescent="0.3">
      <c r="A102" s="28"/>
      <c r="B102" s="29"/>
      <c r="C102" s="6" t="s">
        <v>70</v>
      </c>
      <c r="D102" s="7">
        <v>1.3200019999999999</v>
      </c>
      <c r="E102" s="7">
        <v>0.99000200000000005</v>
      </c>
      <c r="F102" s="7">
        <v>0</v>
      </c>
      <c r="G102" s="7">
        <v>0.99000200000000005</v>
      </c>
      <c r="H102" s="7">
        <v>1.3200019999999999</v>
      </c>
    </row>
    <row r="103" spans="1:8" x14ac:dyDescent="0.3">
      <c r="A103" s="28"/>
      <c r="B103" s="13">
        <v>3</v>
      </c>
      <c r="C103" s="6" t="s">
        <v>23</v>
      </c>
      <c r="D103" s="7">
        <v>5333.8024450000003</v>
      </c>
      <c r="E103" s="7">
        <v>2666.9012229999998</v>
      </c>
      <c r="F103" s="7">
        <v>924.68435999999997</v>
      </c>
      <c r="G103" s="7">
        <v>1742.2168630000001</v>
      </c>
      <c r="H103" s="7">
        <v>3348.695651</v>
      </c>
    </row>
    <row r="104" spans="1:8" x14ac:dyDescent="0.3">
      <c r="A104" s="9" t="s">
        <v>130</v>
      </c>
      <c r="B104" s="11"/>
      <c r="C104" s="11"/>
      <c r="D104" s="12">
        <v>9143.2215749999996</v>
      </c>
      <c r="E104" s="12">
        <v>5690.9296039999999</v>
      </c>
      <c r="F104" s="12">
        <v>2549.8216000000002</v>
      </c>
      <c r="G104" s="12">
        <v>3170.2286240000003</v>
      </c>
      <c r="H104" s="12">
        <v>6893.10448</v>
      </c>
    </row>
    <row r="105" spans="1:8" x14ac:dyDescent="0.3">
      <c r="A105" s="28" t="s">
        <v>71</v>
      </c>
      <c r="B105" s="29">
        <v>1</v>
      </c>
      <c r="C105" s="6" t="s">
        <v>51</v>
      </c>
      <c r="D105" s="7">
        <v>77.916749999999993</v>
      </c>
      <c r="E105" s="7">
        <v>70.125074999999995</v>
      </c>
      <c r="F105" s="7">
        <v>77.779004999999998</v>
      </c>
      <c r="G105" s="7">
        <v>0</v>
      </c>
      <c r="H105" s="7">
        <v>77.916749999999993</v>
      </c>
    </row>
    <row r="106" spans="1:8" x14ac:dyDescent="0.3">
      <c r="A106" s="28"/>
      <c r="B106" s="29"/>
      <c r="C106" s="6" t="s">
        <v>9</v>
      </c>
      <c r="D106" s="7">
        <v>5009.5638300000001</v>
      </c>
      <c r="E106" s="7">
        <v>4508.6074470000003</v>
      </c>
      <c r="F106" s="7">
        <v>4440.3818389999997</v>
      </c>
      <c r="G106" s="7">
        <v>68.225607999999994</v>
      </c>
      <c r="H106" s="7">
        <v>4868.3213850000002</v>
      </c>
    </row>
    <row r="107" spans="1:8" x14ac:dyDescent="0.3">
      <c r="A107" s="28"/>
      <c r="B107" s="29"/>
      <c r="C107" s="6" t="s">
        <v>42</v>
      </c>
      <c r="D107" s="7">
        <v>759.09494800000004</v>
      </c>
      <c r="E107" s="7">
        <v>683.18545300000005</v>
      </c>
      <c r="F107" s="7">
        <v>759.09368300000006</v>
      </c>
      <c r="G107" s="7">
        <v>0</v>
      </c>
      <c r="H107" s="7">
        <v>759.09494800000004</v>
      </c>
    </row>
    <row r="108" spans="1:8" x14ac:dyDescent="0.3">
      <c r="A108" s="28"/>
      <c r="B108" s="29"/>
      <c r="C108" s="6" t="s">
        <v>12</v>
      </c>
      <c r="D108" s="7">
        <v>148.37611799999999</v>
      </c>
      <c r="E108" s="7">
        <v>133.53850600000001</v>
      </c>
      <c r="F108" s="7">
        <v>132.47131300000001</v>
      </c>
      <c r="G108" s="7">
        <v>1.067194</v>
      </c>
      <c r="H108" s="7">
        <v>145.585643</v>
      </c>
    </row>
    <row r="109" spans="1:8" x14ac:dyDescent="0.3">
      <c r="A109" s="28"/>
      <c r="B109" s="29"/>
      <c r="C109" s="6" t="s">
        <v>27</v>
      </c>
      <c r="D109" s="7">
        <v>277.24604199999999</v>
      </c>
      <c r="E109" s="7">
        <v>249.52143799999999</v>
      </c>
      <c r="F109" s="7">
        <v>160.02008799999999</v>
      </c>
      <c r="G109" s="7">
        <v>89.501350000000002</v>
      </c>
      <c r="H109" s="7">
        <v>276.24818699999997</v>
      </c>
    </row>
    <row r="110" spans="1:8" x14ac:dyDescent="0.3">
      <c r="A110" s="28"/>
      <c r="B110" s="29"/>
      <c r="C110" s="6" t="s">
        <v>47</v>
      </c>
      <c r="D110" s="7">
        <v>19.962868</v>
      </c>
      <c r="E110" s="7">
        <v>17.966581000000001</v>
      </c>
      <c r="F110" s="7">
        <v>0.41972599999999999</v>
      </c>
      <c r="G110" s="7">
        <v>17.546855000000001</v>
      </c>
      <c r="H110" s="7">
        <v>19.962868</v>
      </c>
    </row>
    <row r="111" spans="1:8" x14ac:dyDescent="0.3">
      <c r="A111" s="28"/>
      <c r="B111" s="29"/>
      <c r="C111" s="6" t="s">
        <v>48</v>
      </c>
      <c r="D111" s="7">
        <v>420.07824099999999</v>
      </c>
      <c r="E111" s="7">
        <v>378.07041700000002</v>
      </c>
      <c r="F111" s="7">
        <v>415.78640999999999</v>
      </c>
      <c r="G111" s="7">
        <v>0</v>
      </c>
      <c r="H111" s="7">
        <v>420.07824099999999</v>
      </c>
    </row>
    <row r="112" spans="1:8" x14ac:dyDescent="0.3">
      <c r="A112" s="28"/>
      <c r="B112" s="29"/>
      <c r="C112" s="6" t="s">
        <v>14</v>
      </c>
      <c r="D112" s="7">
        <v>613.83755099999996</v>
      </c>
      <c r="E112" s="7">
        <v>552.45379600000001</v>
      </c>
      <c r="F112" s="7">
        <v>556.43489499999998</v>
      </c>
      <c r="G112" s="7">
        <v>0</v>
      </c>
      <c r="H112" s="7">
        <v>596.85169399999995</v>
      </c>
    </row>
    <row r="113" spans="1:8" x14ac:dyDescent="0.3">
      <c r="A113" s="28"/>
      <c r="B113" s="29"/>
      <c r="C113" s="6" t="s">
        <v>15</v>
      </c>
      <c r="D113" s="7">
        <v>985.30557199999998</v>
      </c>
      <c r="E113" s="7">
        <v>886.77501500000005</v>
      </c>
      <c r="F113" s="7">
        <v>682.61845500000004</v>
      </c>
      <c r="G113" s="7">
        <v>204.15656000000001</v>
      </c>
      <c r="H113" s="7">
        <v>924.27915499999995</v>
      </c>
    </row>
    <row r="114" spans="1:8" x14ac:dyDescent="0.3">
      <c r="A114" s="28"/>
      <c r="B114" s="29"/>
      <c r="C114" s="6" t="s">
        <v>16</v>
      </c>
      <c r="D114" s="7">
        <v>293.51481999999999</v>
      </c>
      <c r="E114" s="7">
        <v>264.16333800000001</v>
      </c>
      <c r="F114" s="7">
        <v>216.33876900000001</v>
      </c>
      <c r="G114" s="7">
        <v>47.824568999999997</v>
      </c>
      <c r="H114" s="7">
        <v>283.61316599999998</v>
      </c>
    </row>
    <row r="115" spans="1:8" x14ac:dyDescent="0.3">
      <c r="A115" s="28"/>
      <c r="B115" s="29"/>
      <c r="C115" s="6" t="s">
        <v>65</v>
      </c>
      <c r="D115" s="7">
        <v>125.140812</v>
      </c>
      <c r="E115" s="7">
        <v>112.62673100000001</v>
      </c>
      <c r="F115" s="7">
        <v>93.484414000000001</v>
      </c>
      <c r="G115" s="7">
        <v>19.142316000000001</v>
      </c>
      <c r="H115" s="7">
        <v>125.140812</v>
      </c>
    </row>
    <row r="116" spans="1:8" x14ac:dyDescent="0.3">
      <c r="A116" s="28"/>
      <c r="B116" s="29"/>
      <c r="C116" s="6" t="s">
        <v>28</v>
      </c>
      <c r="D116" s="7">
        <v>35.978532999999999</v>
      </c>
      <c r="E116" s="7">
        <v>32.380679999999998</v>
      </c>
      <c r="F116" s="7">
        <v>1.3285089999999999</v>
      </c>
      <c r="G116" s="7">
        <v>31.052171000000001</v>
      </c>
      <c r="H116" s="7">
        <v>34.913792000000001</v>
      </c>
    </row>
    <row r="117" spans="1:8" x14ac:dyDescent="0.3">
      <c r="A117" s="28"/>
      <c r="B117" s="29"/>
      <c r="C117" s="6" t="s">
        <v>72</v>
      </c>
      <c r="D117" s="7">
        <v>96.267661000000004</v>
      </c>
      <c r="E117" s="7">
        <v>86.640895</v>
      </c>
      <c r="F117" s="7">
        <v>31.075589000000001</v>
      </c>
      <c r="G117" s="7">
        <v>55.565306</v>
      </c>
      <c r="H117" s="7">
        <v>95.361722</v>
      </c>
    </row>
    <row r="118" spans="1:8" x14ac:dyDescent="0.3">
      <c r="A118" s="28"/>
      <c r="B118" s="29"/>
      <c r="C118" s="6" t="s">
        <v>31</v>
      </c>
      <c r="D118" s="7">
        <v>262.39806099999998</v>
      </c>
      <c r="E118" s="7">
        <v>236.158255</v>
      </c>
      <c r="F118" s="7">
        <v>252.716421</v>
      </c>
      <c r="G118" s="7">
        <v>0</v>
      </c>
      <c r="H118" s="7">
        <v>262.39806099999998</v>
      </c>
    </row>
    <row r="119" spans="1:8" x14ac:dyDescent="0.3">
      <c r="A119" s="28"/>
      <c r="B119" s="29"/>
      <c r="C119" s="6" t="s">
        <v>32</v>
      </c>
      <c r="D119" s="7">
        <v>226.43722500000001</v>
      </c>
      <c r="E119" s="7">
        <v>203.79350199999999</v>
      </c>
      <c r="F119" s="7">
        <v>92.734196999999995</v>
      </c>
      <c r="G119" s="7">
        <v>111.05930499999999</v>
      </c>
      <c r="H119" s="7">
        <v>225.275068</v>
      </c>
    </row>
    <row r="120" spans="1:8" x14ac:dyDescent="0.3">
      <c r="A120" s="28"/>
      <c r="B120" s="29">
        <v>2</v>
      </c>
      <c r="C120" s="6" t="s">
        <v>20</v>
      </c>
      <c r="D120" s="7">
        <v>240.13752099999999</v>
      </c>
      <c r="E120" s="7">
        <v>180.10314099999999</v>
      </c>
      <c r="F120" s="7">
        <v>198.81038100000001</v>
      </c>
      <c r="G120" s="7">
        <v>0</v>
      </c>
      <c r="H120" s="7">
        <v>222.58212599999999</v>
      </c>
    </row>
    <row r="121" spans="1:8" x14ac:dyDescent="0.3">
      <c r="A121" s="28"/>
      <c r="B121" s="29"/>
      <c r="C121" s="6" t="s">
        <v>21</v>
      </c>
      <c r="D121" s="7">
        <v>48.304018999999997</v>
      </c>
      <c r="E121" s="7">
        <v>36.228014999999999</v>
      </c>
      <c r="F121" s="7">
        <v>29.258430000000001</v>
      </c>
      <c r="G121" s="7">
        <v>6.9695840000000002</v>
      </c>
      <c r="H121" s="7">
        <v>46.398910999999998</v>
      </c>
    </row>
    <row r="122" spans="1:8" x14ac:dyDescent="0.3">
      <c r="A122" s="28"/>
      <c r="B122" s="29"/>
      <c r="C122" s="6" t="s">
        <v>36</v>
      </c>
      <c r="D122" s="7">
        <v>96.126908</v>
      </c>
      <c r="E122" s="7">
        <v>72.095180999999997</v>
      </c>
      <c r="F122" s="7">
        <v>7.0706639999999998</v>
      </c>
      <c r="G122" s="7">
        <v>65.024516000000006</v>
      </c>
      <c r="H122" s="7">
        <v>88.389709999999994</v>
      </c>
    </row>
    <row r="123" spans="1:8" x14ac:dyDescent="0.3">
      <c r="A123" s="28"/>
      <c r="B123" s="29"/>
      <c r="C123" s="6" t="s">
        <v>8</v>
      </c>
      <c r="D123" s="7">
        <v>4675.1016890000001</v>
      </c>
      <c r="E123" s="7">
        <v>3506.326266</v>
      </c>
      <c r="F123" s="7">
        <v>3112.5883220000001</v>
      </c>
      <c r="G123" s="7">
        <v>393.73794500000002</v>
      </c>
      <c r="H123" s="7">
        <v>4038.566593</v>
      </c>
    </row>
    <row r="124" spans="1:8" x14ac:dyDescent="0.3">
      <c r="A124" s="28"/>
      <c r="B124" s="29"/>
      <c r="C124" s="6" t="s">
        <v>22</v>
      </c>
      <c r="D124" s="7">
        <v>185.34426400000001</v>
      </c>
      <c r="E124" s="7">
        <v>139.00819799999999</v>
      </c>
      <c r="F124" s="7">
        <v>121.894345</v>
      </c>
      <c r="G124" s="7">
        <v>17.113852999999999</v>
      </c>
      <c r="H124" s="7">
        <v>165.86021400000001</v>
      </c>
    </row>
    <row r="125" spans="1:8" x14ac:dyDescent="0.3">
      <c r="A125" s="28"/>
      <c r="B125" s="29"/>
      <c r="C125" s="6" t="s">
        <v>10</v>
      </c>
      <c r="D125" s="7">
        <v>10487.537845999999</v>
      </c>
      <c r="E125" s="7">
        <v>7865.6533849999996</v>
      </c>
      <c r="F125" s="7">
        <v>8125.0500949999996</v>
      </c>
      <c r="G125" s="7">
        <v>0</v>
      </c>
      <c r="H125" s="7">
        <v>9858.4944660000001</v>
      </c>
    </row>
    <row r="126" spans="1:8" x14ac:dyDescent="0.3">
      <c r="A126" s="28"/>
      <c r="B126" s="29"/>
      <c r="C126" s="6" t="s">
        <v>54</v>
      </c>
      <c r="D126" s="7">
        <v>46.900494000000002</v>
      </c>
      <c r="E126" s="7">
        <v>35.175370999999998</v>
      </c>
      <c r="F126" s="7">
        <v>36.685063999999997</v>
      </c>
      <c r="G126" s="7">
        <v>0</v>
      </c>
      <c r="H126" s="7">
        <v>41.595370000000003</v>
      </c>
    </row>
    <row r="127" spans="1:8" x14ac:dyDescent="0.3">
      <c r="A127" s="28"/>
      <c r="B127" s="29"/>
      <c r="C127" s="6" t="s">
        <v>55</v>
      </c>
      <c r="D127" s="7">
        <v>2.2639969999999998</v>
      </c>
      <c r="E127" s="7">
        <v>1.6979979999999999</v>
      </c>
      <c r="F127" s="7">
        <v>0.73586499999999999</v>
      </c>
      <c r="G127" s="7">
        <v>0.96213300000000002</v>
      </c>
      <c r="H127" s="7">
        <v>2.2639969999999998</v>
      </c>
    </row>
    <row r="128" spans="1:8" x14ac:dyDescent="0.3">
      <c r="A128" s="28"/>
      <c r="B128" s="29"/>
      <c r="C128" s="6" t="s">
        <v>41</v>
      </c>
      <c r="D128" s="7">
        <v>3323.8354469999999</v>
      </c>
      <c r="E128" s="7">
        <v>2492.876585</v>
      </c>
      <c r="F128" s="7">
        <v>2997.9028020000001</v>
      </c>
      <c r="G128" s="7">
        <v>0</v>
      </c>
      <c r="H128" s="7">
        <v>3154.373959</v>
      </c>
    </row>
    <row r="129" spans="1:8" x14ac:dyDescent="0.3">
      <c r="A129" s="28"/>
      <c r="B129" s="29"/>
      <c r="C129" s="6" t="s">
        <v>59</v>
      </c>
      <c r="D129" s="7">
        <v>1502.8335529999999</v>
      </c>
      <c r="E129" s="7">
        <v>1127.1251649999999</v>
      </c>
      <c r="F129" s="7">
        <v>925.09774100000004</v>
      </c>
      <c r="G129" s="7">
        <v>202.027424</v>
      </c>
      <c r="H129" s="7">
        <v>1325.706105</v>
      </c>
    </row>
    <row r="130" spans="1:8" x14ac:dyDescent="0.3">
      <c r="A130" s="28"/>
      <c r="B130" s="29"/>
      <c r="C130" s="6" t="s">
        <v>60</v>
      </c>
      <c r="D130" s="7">
        <v>720.74988900000005</v>
      </c>
      <c r="E130" s="7">
        <v>540.56241699999998</v>
      </c>
      <c r="F130" s="7">
        <v>383.82125400000001</v>
      </c>
      <c r="G130" s="7">
        <v>156.741163</v>
      </c>
      <c r="H130" s="7">
        <v>576.61081100000001</v>
      </c>
    </row>
    <row r="131" spans="1:8" x14ac:dyDescent="0.3">
      <c r="A131" s="28"/>
      <c r="B131" s="29"/>
      <c r="C131" s="6" t="s">
        <v>26</v>
      </c>
      <c r="D131" s="7">
        <v>0.25489800000000001</v>
      </c>
      <c r="E131" s="7">
        <v>0.19117300000000001</v>
      </c>
      <c r="F131" s="7">
        <v>0</v>
      </c>
      <c r="G131" s="7">
        <v>0.19117300000000001</v>
      </c>
      <c r="H131" s="7">
        <v>0.25489800000000001</v>
      </c>
    </row>
    <row r="132" spans="1:8" x14ac:dyDescent="0.3">
      <c r="A132" s="28"/>
      <c r="B132" s="29"/>
      <c r="C132" s="6" t="s">
        <v>13</v>
      </c>
      <c r="D132" s="7">
        <v>391.48648100000003</v>
      </c>
      <c r="E132" s="7">
        <v>293.61486100000002</v>
      </c>
      <c r="F132" s="7">
        <v>390.88860399999999</v>
      </c>
      <c r="G132" s="7">
        <v>0</v>
      </c>
      <c r="H132" s="7">
        <v>391.48648100000003</v>
      </c>
    </row>
    <row r="133" spans="1:8" x14ac:dyDescent="0.3">
      <c r="A133" s="28"/>
      <c r="B133" s="29"/>
      <c r="C133" s="6" t="s">
        <v>63</v>
      </c>
      <c r="D133" s="7">
        <v>3786.2848949999998</v>
      </c>
      <c r="E133" s="7">
        <v>2839.713671</v>
      </c>
      <c r="F133" s="7">
        <v>3370.7722650000001</v>
      </c>
      <c r="G133" s="7">
        <v>0</v>
      </c>
      <c r="H133" s="7">
        <v>3668.8799739999999</v>
      </c>
    </row>
    <row r="134" spans="1:8" x14ac:dyDescent="0.3">
      <c r="A134" s="28"/>
      <c r="B134" s="29"/>
      <c r="C134" s="6" t="s">
        <v>66</v>
      </c>
      <c r="D134" s="7">
        <v>26.39827</v>
      </c>
      <c r="E134" s="7">
        <v>19.798701999999999</v>
      </c>
      <c r="F134" s="7">
        <v>23.560085999999998</v>
      </c>
      <c r="G134" s="7">
        <v>0</v>
      </c>
      <c r="H134" s="7">
        <v>26.384222999999999</v>
      </c>
    </row>
    <row r="135" spans="1:8" x14ac:dyDescent="0.3">
      <c r="A135" s="28"/>
      <c r="B135" s="29"/>
      <c r="C135" s="6" t="s">
        <v>17</v>
      </c>
      <c r="D135" s="7">
        <v>26.067357000000001</v>
      </c>
      <c r="E135" s="7">
        <v>19.550518</v>
      </c>
      <c r="F135" s="7">
        <v>25.976969</v>
      </c>
      <c r="G135" s="7">
        <v>0</v>
      </c>
      <c r="H135" s="7">
        <v>25.976969</v>
      </c>
    </row>
    <row r="136" spans="1:8" x14ac:dyDescent="0.3">
      <c r="A136" s="28"/>
      <c r="B136" s="29">
        <v>3</v>
      </c>
      <c r="C136" s="6" t="s">
        <v>7</v>
      </c>
      <c r="D136" s="7">
        <v>28847.065644999999</v>
      </c>
      <c r="E136" s="7">
        <v>14423.532823</v>
      </c>
      <c r="F136" s="7">
        <v>16985.629603000001</v>
      </c>
      <c r="G136" s="7">
        <v>0</v>
      </c>
      <c r="H136" s="7">
        <v>26839.289337999999</v>
      </c>
    </row>
    <row r="137" spans="1:8" x14ac:dyDescent="0.3">
      <c r="A137" s="28"/>
      <c r="B137" s="29"/>
      <c r="C137" s="6" t="s">
        <v>53</v>
      </c>
      <c r="D137" s="7">
        <v>17888.174932000002</v>
      </c>
      <c r="E137" s="7">
        <v>8944.0874660000009</v>
      </c>
      <c r="F137" s="7">
        <v>12244.227051</v>
      </c>
      <c r="G137" s="7">
        <v>0</v>
      </c>
      <c r="H137" s="7">
        <v>16624.663787000001</v>
      </c>
    </row>
    <row r="138" spans="1:8" x14ac:dyDescent="0.3">
      <c r="A138" s="28"/>
      <c r="B138" s="29"/>
      <c r="C138" s="6" t="s">
        <v>24</v>
      </c>
      <c r="D138" s="7">
        <v>32711.705703</v>
      </c>
      <c r="E138" s="7">
        <v>16355.852851</v>
      </c>
      <c r="F138" s="7">
        <v>19133.798028000001</v>
      </c>
      <c r="G138" s="7">
        <v>0</v>
      </c>
      <c r="H138" s="7">
        <v>28548.330833</v>
      </c>
    </row>
    <row r="139" spans="1:8" x14ac:dyDescent="0.3">
      <c r="A139" s="28"/>
      <c r="B139" s="29"/>
      <c r="C139" s="6" t="s">
        <v>11</v>
      </c>
      <c r="D139" s="7">
        <v>15245.812180999999</v>
      </c>
      <c r="E139" s="7">
        <v>7622.9060909999998</v>
      </c>
      <c r="F139" s="7">
        <v>8882.0582130000003</v>
      </c>
      <c r="G139" s="7">
        <v>0</v>
      </c>
      <c r="H139" s="7">
        <v>13328.670006</v>
      </c>
    </row>
    <row r="140" spans="1:8" x14ac:dyDescent="0.3">
      <c r="A140" s="28"/>
      <c r="B140" s="29"/>
      <c r="C140" s="6" t="s">
        <v>58</v>
      </c>
      <c r="D140" s="7">
        <v>11.997591999999999</v>
      </c>
      <c r="E140" s="7">
        <v>5.9987959999999996</v>
      </c>
      <c r="F140" s="7">
        <v>11.997591999999999</v>
      </c>
      <c r="G140" s="7">
        <v>0</v>
      </c>
      <c r="H140" s="7">
        <v>11.918535</v>
      </c>
    </row>
    <row r="141" spans="1:8" x14ac:dyDescent="0.3">
      <c r="A141" s="28"/>
      <c r="B141" s="29"/>
      <c r="C141" s="6" t="s">
        <v>61</v>
      </c>
      <c r="D141" s="7">
        <v>15299.839249000001</v>
      </c>
      <c r="E141" s="7">
        <v>7649.9196240000001</v>
      </c>
      <c r="F141" s="7">
        <v>13129.894098999999</v>
      </c>
      <c r="G141" s="7">
        <v>0</v>
      </c>
      <c r="H141" s="7">
        <v>14536.180815</v>
      </c>
    </row>
    <row r="142" spans="1:8" x14ac:dyDescent="0.3">
      <c r="A142" s="28"/>
      <c r="B142" s="29"/>
      <c r="C142" s="6" t="s">
        <v>29</v>
      </c>
      <c r="D142" s="7">
        <v>29003.718881000001</v>
      </c>
      <c r="E142" s="7">
        <v>14501.85944</v>
      </c>
      <c r="F142" s="7">
        <v>16596.76269</v>
      </c>
      <c r="G142" s="7">
        <v>0</v>
      </c>
      <c r="H142" s="7">
        <v>25276.533342999999</v>
      </c>
    </row>
    <row r="143" spans="1:8" x14ac:dyDescent="0.3">
      <c r="A143" s="14" t="s">
        <v>131</v>
      </c>
      <c r="B143" s="10"/>
      <c r="C143" s="11"/>
      <c r="D143" s="12">
        <v>173919.06074300001</v>
      </c>
      <c r="E143" s="12">
        <v>97089.884867000001</v>
      </c>
      <c r="F143" s="12">
        <v>114647.163476</v>
      </c>
      <c r="G143" s="12">
        <v>1487.9090249999999</v>
      </c>
      <c r="H143" s="12">
        <v>157914.45295599999</v>
      </c>
    </row>
    <row r="144" spans="1:8" x14ac:dyDescent="0.3">
      <c r="A144" s="28" t="s">
        <v>73</v>
      </c>
      <c r="B144" s="29">
        <v>1</v>
      </c>
      <c r="C144" s="6" t="s">
        <v>21</v>
      </c>
      <c r="D144" s="7">
        <v>714.10161200000005</v>
      </c>
      <c r="E144" s="7">
        <v>642.69145000000003</v>
      </c>
      <c r="F144" s="7">
        <v>385.95594699999998</v>
      </c>
      <c r="G144" s="7">
        <v>256.73550299999999</v>
      </c>
      <c r="H144" s="7">
        <v>647.93547100000001</v>
      </c>
    </row>
    <row r="145" spans="1:8" x14ac:dyDescent="0.3">
      <c r="A145" s="28"/>
      <c r="B145" s="29"/>
      <c r="C145" s="6" t="s">
        <v>75</v>
      </c>
      <c r="D145" s="7">
        <v>81.654814999999999</v>
      </c>
      <c r="E145" s="7">
        <v>73.489333000000002</v>
      </c>
      <c r="F145" s="7">
        <v>68.805379000000002</v>
      </c>
      <c r="G145" s="7">
        <v>4.6839550000000001</v>
      </c>
      <c r="H145" s="7">
        <v>81.654814999999999</v>
      </c>
    </row>
    <row r="146" spans="1:8" x14ac:dyDescent="0.3">
      <c r="A146" s="28"/>
      <c r="B146" s="29"/>
      <c r="C146" s="6" t="s">
        <v>13</v>
      </c>
      <c r="D146" s="7">
        <v>1347.057528</v>
      </c>
      <c r="E146" s="7">
        <v>1212.3517750000001</v>
      </c>
      <c r="F146" s="7">
        <v>1299.1699289999999</v>
      </c>
      <c r="G146" s="7">
        <v>0</v>
      </c>
      <c r="H146" s="7">
        <v>1320.2126659999999</v>
      </c>
    </row>
    <row r="147" spans="1:8" x14ac:dyDescent="0.3">
      <c r="A147" s="28"/>
      <c r="B147" s="29"/>
      <c r="C147" s="6" t="s">
        <v>63</v>
      </c>
      <c r="D147" s="7">
        <v>84.046674999999993</v>
      </c>
      <c r="E147" s="7">
        <v>75.642008000000004</v>
      </c>
      <c r="F147" s="7">
        <v>82.897774999999996</v>
      </c>
      <c r="G147" s="7">
        <v>0</v>
      </c>
      <c r="H147" s="7">
        <v>84.046674999999993</v>
      </c>
    </row>
    <row r="148" spans="1:8" x14ac:dyDescent="0.3">
      <c r="A148" s="28"/>
      <c r="B148" s="29"/>
      <c r="C148" s="6" t="s">
        <v>27</v>
      </c>
      <c r="D148" s="7">
        <v>50.878585000000001</v>
      </c>
      <c r="E148" s="7">
        <v>45.790725999999999</v>
      </c>
      <c r="F148" s="7">
        <v>36.318295999999997</v>
      </c>
      <c r="G148" s="7">
        <v>9.4724299999999992</v>
      </c>
      <c r="H148" s="7">
        <v>49.259374999999999</v>
      </c>
    </row>
    <row r="149" spans="1:8" x14ac:dyDescent="0.3">
      <c r="A149" s="28"/>
      <c r="B149" s="29"/>
      <c r="C149" s="6" t="s">
        <v>14</v>
      </c>
      <c r="D149" s="7">
        <v>16.323017</v>
      </c>
      <c r="E149" s="7">
        <v>14.690715000000001</v>
      </c>
      <c r="F149" s="7">
        <v>14.311241000000001</v>
      </c>
      <c r="G149" s="7">
        <v>0.37947399999999998</v>
      </c>
      <c r="H149" s="7">
        <v>14.454257</v>
      </c>
    </row>
    <row r="150" spans="1:8" x14ac:dyDescent="0.3">
      <c r="A150" s="28"/>
      <c r="B150" s="29"/>
      <c r="C150" s="6" t="s">
        <v>15</v>
      </c>
      <c r="D150" s="7">
        <v>3.047666</v>
      </c>
      <c r="E150" s="7">
        <v>2.742899</v>
      </c>
      <c r="F150" s="7">
        <v>2.8856120000000001</v>
      </c>
      <c r="G150" s="7">
        <v>0</v>
      </c>
      <c r="H150" s="7">
        <v>2.8856120000000001</v>
      </c>
    </row>
    <row r="151" spans="1:8" x14ac:dyDescent="0.3">
      <c r="A151" s="28"/>
      <c r="B151" s="29"/>
      <c r="C151" s="6" t="s">
        <v>16</v>
      </c>
      <c r="D151" s="7">
        <v>21.522905000000002</v>
      </c>
      <c r="E151" s="7">
        <v>19.370615000000001</v>
      </c>
      <c r="F151" s="7">
        <v>20.344854000000002</v>
      </c>
      <c r="G151" s="7">
        <v>0</v>
      </c>
      <c r="H151" s="7">
        <v>18.066185000000001</v>
      </c>
    </row>
    <row r="152" spans="1:8" x14ac:dyDescent="0.3">
      <c r="A152" s="28"/>
      <c r="B152" s="29">
        <v>2</v>
      </c>
      <c r="C152" s="6" t="s">
        <v>53</v>
      </c>
      <c r="D152" s="7">
        <v>413.19979499999999</v>
      </c>
      <c r="E152" s="7">
        <v>309.89984600000003</v>
      </c>
      <c r="F152" s="7">
        <v>171.20986500000001</v>
      </c>
      <c r="G152" s="7">
        <v>138.68998099999999</v>
      </c>
      <c r="H152" s="7">
        <v>323.24573199999998</v>
      </c>
    </row>
    <row r="153" spans="1:8" x14ac:dyDescent="0.3">
      <c r="A153" s="28"/>
      <c r="B153" s="29"/>
      <c r="C153" s="6" t="s">
        <v>74</v>
      </c>
      <c r="D153" s="7">
        <v>15.102436000000001</v>
      </c>
      <c r="E153" s="7">
        <v>11.326827</v>
      </c>
      <c r="F153" s="7">
        <v>10.285935</v>
      </c>
      <c r="G153" s="7">
        <v>1.0408919999999999</v>
      </c>
      <c r="H153" s="7">
        <v>13.275378</v>
      </c>
    </row>
    <row r="154" spans="1:8" x14ac:dyDescent="0.3">
      <c r="A154" s="28"/>
      <c r="B154" s="29"/>
      <c r="C154" s="6" t="s">
        <v>36</v>
      </c>
      <c r="D154" s="7">
        <v>964.18510600000002</v>
      </c>
      <c r="E154" s="7">
        <v>723.13882899999999</v>
      </c>
      <c r="F154" s="7">
        <v>858.02223600000002</v>
      </c>
      <c r="G154" s="7">
        <v>0</v>
      </c>
      <c r="H154" s="7">
        <v>939.88767399999995</v>
      </c>
    </row>
    <row r="155" spans="1:8" x14ac:dyDescent="0.3">
      <c r="A155" s="28"/>
      <c r="B155" s="29"/>
      <c r="C155" s="6" t="s">
        <v>10</v>
      </c>
      <c r="D155" s="7">
        <v>1691.8490469999999</v>
      </c>
      <c r="E155" s="7">
        <v>1268.8867849999999</v>
      </c>
      <c r="F155" s="7">
        <v>1431.725772</v>
      </c>
      <c r="G155" s="7">
        <v>0</v>
      </c>
      <c r="H155" s="7">
        <v>1606.8431969999999</v>
      </c>
    </row>
    <row r="156" spans="1:8" x14ac:dyDescent="0.3">
      <c r="A156" s="28"/>
      <c r="B156" s="29"/>
      <c r="C156" s="6" t="s">
        <v>24</v>
      </c>
      <c r="D156" s="7">
        <v>4.7597319999999996</v>
      </c>
      <c r="E156" s="7">
        <v>3.5697990000000002</v>
      </c>
      <c r="F156" s="7">
        <v>3.609178</v>
      </c>
      <c r="G156" s="7">
        <v>0</v>
      </c>
      <c r="H156" s="7">
        <v>3.8633660000000001</v>
      </c>
    </row>
    <row r="157" spans="1:8" x14ac:dyDescent="0.3">
      <c r="A157" s="28"/>
      <c r="B157" s="29"/>
      <c r="C157" s="6" t="s">
        <v>65</v>
      </c>
      <c r="D157" s="7">
        <v>6.3561930000000002</v>
      </c>
      <c r="E157" s="7">
        <v>4.7671450000000002</v>
      </c>
      <c r="F157" s="7">
        <v>6.3215599999999998</v>
      </c>
      <c r="G157" s="7">
        <v>0</v>
      </c>
      <c r="H157" s="7">
        <v>5.7495580000000004</v>
      </c>
    </row>
    <row r="158" spans="1:8" x14ac:dyDescent="0.3">
      <c r="A158" s="28"/>
      <c r="B158" s="29">
        <v>3</v>
      </c>
      <c r="C158" s="6" t="s">
        <v>8</v>
      </c>
      <c r="D158" s="7">
        <v>17226.455458</v>
      </c>
      <c r="E158" s="7">
        <v>8613.2277290000002</v>
      </c>
      <c r="F158" s="7">
        <v>9432.6390460000002</v>
      </c>
      <c r="G158" s="7">
        <v>0</v>
      </c>
      <c r="H158" s="7">
        <v>14348.833411</v>
      </c>
    </row>
    <row r="159" spans="1:8" x14ac:dyDescent="0.3">
      <c r="A159" s="28"/>
      <c r="B159" s="29"/>
      <c r="C159" s="6" t="s">
        <v>22</v>
      </c>
      <c r="D159" s="7">
        <v>4618.8494710000004</v>
      </c>
      <c r="E159" s="7">
        <v>2309.4247359999999</v>
      </c>
      <c r="F159" s="7">
        <v>4281.625016</v>
      </c>
      <c r="G159" s="7">
        <v>0</v>
      </c>
      <c r="H159" s="7">
        <v>4533.8084959999996</v>
      </c>
    </row>
    <row r="160" spans="1:8" x14ac:dyDescent="0.3">
      <c r="A160" s="28"/>
      <c r="B160" s="29"/>
      <c r="C160" s="6" t="s">
        <v>11</v>
      </c>
      <c r="D160" s="7">
        <v>5094.6292949999997</v>
      </c>
      <c r="E160" s="7">
        <v>2547.314648</v>
      </c>
      <c r="F160" s="7">
        <v>3984.0579130000001</v>
      </c>
      <c r="G160" s="7">
        <v>0</v>
      </c>
      <c r="H160" s="7">
        <v>4793.4272170000004</v>
      </c>
    </row>
    <row r="161" spans="1:8" x14ac:dyDescent="0.3">
      <c r="A161" s="28"/>
      <c r="B161" s="29"/>
      <c r="C161" s="6" t="s">
        <v>58</v>
      </c>
      <c r="D161" s="7">
        <v>720.89043400000003</v>
      </c>
      <c r="E161" s="7">
        <v>360.44521700000001</v>
      </c>
      <c r="F161" s="7">
        <v>675.72673899999995</v>
      </c>
      <c r="G161" s="7">
        <v>0</v>
      </c>
      <c r="H161" s="7">
        <v>685.71500800000001</v>
      </c>
    </row>
    <row r="162" spans="1:8" x14ac:dyDescent="0.3">
      <c r="A162" s="28"/>
      <c r="B162" s="29"/>
      <c r="C162" s="6" t="s">
        <v>29</v>
      </c>
      <c r="D162" s="7">
        <v>17162.947067000001</v>
      </c>
      <c r="E162" s="7">
        <v>8581.4735330000003</v>
      </c>
      <c r="F162" s="7">
        <v>3828.6310779999999</v>
      </c>
      <c r="G162" s="7">
        <v>4752.842455</v>
      </c>
      <c r="H162" s="7">
        <v>10993.869618000001</v>
      </c>
    </row>
    <row r="163" spans="1:8" x14ac:dyDescent="0.3">
      <c r="A163" s="9" t="s">
        <v>132</v>
      </c>
      <c r="B163" s="10"/>
      <c r="C163" s="11"/>
      <c r="D163" s="12">
        <v>50237.856836999999</v>
      </c>
      <c r="E163" s="12">
        <v>26820.244615</v>
      </c>
      <c r="F163" s="12">
        <v>26594.543371</v>
      </c>
      <c r="G163" s="12">
        <v>5163.8446899999999</v>
      </c>
      <c r="H163" s="12">
        <v>40467.033710999996</v>
      </c>
    </row>
    <row r="164" spans="1:8" x14ac:dyDescent="0.3">
      <c r="A164" s="28" t="s">
        <v>76</v>
      </c>
      <c r="B164" s="29">
        <v>1</v>
      </c>
      <c r="C164" s="6" t="s">
        <v>34</v>
      </c>
      <c r="D164" s="7">
        <v>0.56992699999999996</v>
      </c>
      <c r="E164" s="7">
        <v>0.512934</v>
      </c>
      <c r="F164" s="7">
        <v>0</v>
      </c>
      <c r="G164" s="7">
        <v>0.512934</v>
      </c>
      <c r="H164" s="7">
        <v>0.56992699999999996</v>
      </c>
    </row>
    <row r="165" spans="1:8" x14ac:dyDescent="0.3">
      <c r="A165" s="28"/>
      <c r="B165" s="29"/>
      <c r="C165" s="6" t="s">
        <v>38</v>
      </c>
      <c r="D165" s="7">
        <v>8.1814870000000006</v>
      </c>
      <c r="E165" s="7">
        <v>7.3633379999999997</v>
      </c>
      <c r="F165" s="7">
        <v>0</v>
      </c>
      <c r="G165" s="7">
        <v>7.3633379999999997</v>
      </c>
      <c r="H165" s="7">
        <v>8.1814870000000006</v>
      </c>
    </row>
    <row r="166" spans="1:8" x14ac:dyDescent="0.3">
      <c r="A166" s="28"/>
      <c r="B166" s="29"/>
      <c r="C166" s="6" t="s">
        <v>27</v>
      </c>
      <c r="D166" s="7">
        <v>8.7298819999999999</v>
      </c>
      <c r="E166" s="7">
        <v>7.8568939999999996</v>
      </c>
      <c r="F166" s="7">
        <v>1.9650000000000001E-2</v>
      </c>
      <c r="G166" s="7">
        <v>7.8372440000000001</v>
      </c>
      <c r="H166" s="7">
        <v>8.7298819999999999</v>
      </c>
    </row>
    <row r="167" spans="1:8" x14ac:dyDescent="0.3">
      <c r="A167" s="28"/>
      <c r="B167" s="29"/>
      <c r="C167" s="6" t="s">
        <v>44</v>
      </c>
      <c r="D167" s="7">
        <v>98.751458</v>
      </c>
      <c r="E167" s="7">
        <v>88.876311999999999</v>
      </c>
      <c r="F167" s="7">
        <v>1.951427</v>
      </c>
      <c r="G167" s="7">
        <v>86.924885000000003</v>
      </c>
      <c r="H167" s="7">
        <v>93.023752000000002</v>
      </c>
    </row>
    <row r="168" spans="1:8" x14ac:dyDescent="0.3">
      <c r="A168" s="28"/>
      <c r="B168" s="29"/>
      <c r="C168" s="6" t="s">
        <v>17</v>
      </c>
      <c r="D168" s="7">
        <v>189.43244100000001</v>
      </c>
      <c r="E168" s="7">
        <v>170.48919699999999</v>
      </c>
      <c r="F168" s="7">
        <v>4.7188949999999998</v>
      </c>
      <c r="G168" s="7">
        <v>165.77030199999999</v>
      </c>
      <c r="H168" s="7">
        <v>176.20096000000001</v>
      </c>
    </row>
    <row r="169" spans="1:8" x14ac:dyDescent="0.3">
      <c r="A169" s="28"/>
      <c r="B169" s="29"/>
      <c r="C169" s="6" t="s">
        <v>31</v>
      </c>
      <c r="D169" s="7">
        <v>4.5257480000000001</v>
      </c>
      <c r="E169" s="7">
        <v>4.0731729999999997</v>
      </c>
      <c r="F169" s="7">
        <v>0</v>
      </c>
      <c r="G169" s="7">
        <v>4.0731729999999997</v>
      </c>
      <c r="H169" s="7">
        <v>4.5257480000000001</v>
      </c>
    </row>
    <row r="170" spans="1:8" x14ac:dyDescent="0.3">
      <c r="A170" s="28"/>
      <c r="B170" s="29"/>
      <c r="C170" s="6" t="s">
        <v>32</v>
      </c>
      <c r="D170" s="7">
        <v>48.735405</v>
      </c>
      <c r="E170" s="7">
        <v>43.861863999999997</v>
      </c>
      <c r="F170" s="7">
        <v>4.0582E-2</v>
      </c>
      <c r="G170" s="7">
        <v>43.821281999999997</v>
      </c>
      <c r="H170" s="7">
        <v>48.735405</v>
      </c>
    </row>
    <row r="171" spans="1:8" x14ac:dyDescent="0.3">
      <c r="A171" s="28"/>
      <c r="B171" s="29">
        <v>2</v>
      </c>
      <c r="C171" s="6" t="s">
        <v>68</v>
      </c>
      <c r="D171" s="7">
        <v>0.25460199999999999</v>
      </c>
      <c r="E171" s="7">
        <v>0.19095200000000001</v>
      </c>
      <c r="F171" s="7">
        <v>0</v>
      </c>
      <c r="G171" s="7">
        <v>0.19095200000000001</v>
      </c>
      <c r="H171" s="7">
        <v>0.25460199999999999</v>
      </c>
    </row>
    <row r="172" spans="1:8" x14ac:dyDescent="0.3">
      <c r="A172" s="28"/>
      <c r="B172" s="29"/>
      <c r="C172" s="6" t="s">
        <v>19</v>
      </c>
      <c r="D172" s="7">
        <v>17.171493999999999</v>
      </c>
      <c r="E172" s="7">
        <v>12.878621000000001</v>
      </c>
      <c r="F172" s="7">
        <v>0</v>
      </c>
      <c r="G172" s="7">
        <v>12.878621000000001</v>
      </c>
      <c r="H172" s="7">
        <v>17.171493999999999</v>
      </c>
    </row>
    <row r="173" spans="1:8" x14ac:dyDescent="0.3">
      <c r="A173" s="28"/>
      <c r="B173" s="29"/>
      <c r="C173" s="6" t="s">
        <v>69</v>
      </c>
      <c r="D173" s="7">
        <v>1.108293</v>
      </c>
      <c r="E173" s="7">
        <v>0.83121999999999996</v>
      </c>
      <c r="F173" s="7">
        <v>0</v>
      </c>
      <c r="G173" s="7">
        <v>0.83121999999999996</v>
      </c>
      <c r="H173" s="7">
        <v>1.108293</v>
      </c>
    </row>
    <row r="174" spans="1:8" x14ac:dyDescent="0.3">
      <c r="A174" s="28"/>
      <c r="B174" s="29"/>
      <c r="C174" s="6" t="s">
        <v>20</v>
      </c>
      <c r="D174" s="7">
        <v>59.679006000000001</v>
      </c>
      <c r="E174" s="7">
        <v>44.759255000000003</v>
      </c>
      <c r="F174" s="7">
        <v>1.96505</v>
      </c>
      <c r="G174" s="7">
        <v>42.794204999999998</v>
      </c>
      <c r="H174" s="7">
        <v>50.626085000000003</v>
      </c>
    </row>
    <row r="175" spans="1:8" x14ac:dyDescent="0.3">
      <c r="A175" s="28"/>
      <c r="B175" s="29"/>
      <c r="C175" s="6" t="s">
        <v>8</v>
      </c>
      <c r="D175" s="7">
        <v>8.6547169999999998</v>
      </c>
      <c r="E175" s="7">
        <v>6.4910379999999996</v>
      </c>
      <c r="F175" s="7">
        <v>0</v>
      </c>
      <c r="G175" s="7">
        <v>6.4910379999999996</v>
      </c>
      <c r="H175" s="7">
        <v>8.6547169999999998</v>
      </c>
    </row>
    <row r="176" spans="1:8" x14ac:dyDescent="0.3">
      <c r="A176" s="28"/>
      <c r="B176" s="29"/>
      <c r="C176" s="6" t="s">
        <v>10</v>
      </c>
      <c r="D176" s="7">
        <v>14.199683</v>
      </c>
      <c r="E176" s="7">
        <v>10.649762000000001</v>
      </c>
      <c r="F176" s="7">
        <v>0</v>
      </c>
      <c r="G176" s="7">
        <v>10.649762000000001</v>
      </c>
      <c r="H176" s="7">
        <v>14.199683</v>
      </c>
    </row>
    <row r="177" spans="1:8" x14ac:dyDescent="0.3">
      <c r="A177" s="28"/>
      <c r="B177" s="29"/>
      <c r="C177" s="6" t="s">
        <v>55</v>
      </c>
      <c r="D177" s="7">
        <v>0.87679200000000002</v>
      </c>
      <c r="E177" s="7">
        <v>0.65759400000000001</v>
      </c>
      <c r="F177" s="7">
        <v>2.313E-3</v>
      </c>
      <c r="G177" s="7">
        <v>0.655281</v>
      </c>
      <c r="H177" s="7">
        <v>0.87006899999999998</v>
      </c>
    </row>
    <row r="178" spans="1:8" x14ac:dyDescent="0.3">
      <c r="A178" s="28"/>
      <c r="B178" s="29"/>
      <c r="C178" s="6" t="s">
        <v>26</v>
      </c>
      <c r="D178" s="7">
        <v>83.318224000000001</v>
      </c>
      <c r="E178" s="7">
        <v>62.488667999999997</v>
      </c>
      <c r="F178" s="7">
        <v>4.8795310000000001</v>
      </c>
      <c r="G178" s="7">
        <v>57.609135999999999</v>
      </c>
      <c r="H178" s="7">
        <v>80.280800999999997</v>
      </c>
    </row>
    <row r="179" spans="1:8" x14ac:dyDescent="0.3">
      <c r="A179" s="28"/>
      <c r="B179" s="29"/>
      <c r="C179" s="6" t="s">
        <v>12</v>
      </c>
      <c r="D179" s="7">
        <v>66.126913000000002</v>
      </c>
      <c r="E179" s="7">
        <v>49.595185000000001</v>
      </c>
      <c r="F179" s="7">
        <v>31.424399000000001</v>
      </c>
      <c r="G179" s="7">
        <v>18.170786</v>
      </c>
      <c r="H179" s="7">
        <v>53.920841000000003</v>
      </c>
    </row>
    <row r="180" spans="1:8" x14ac:dyDescent="0.3">
      <c r="A180" s="28"/>
      <c r="B180" s="29"/>
      <c r="C180" s="6" t="s">
        <v>30</v>
      </c>
      <c r="D180" s="7">
        <v>0.126663</v>
      </c>
      <c r="E180" s="7">
        <v>9.4996999999999998E-2</v>
      </c>
      <c r="F180" s="7">
        <v>2.6072999999999999E-2</v>
      </c>
      <c r="G180" s="7">
        <v>6.8923999999999999E-2</v>
      </c>
      <c r="H180" s="7">
        <v>0.126663</v>
      </c>
    </row>
    <row r="181" spans="1:8" x14ac:dyDescent="0.3">
      <c r="A181" s="28"/>
      <c r="B181" s="29">
        <v>3</v>
      </c>
      <c r="C181" s="6" t="s">
        <v>23</v>
      </c>
      <c r="D181" s="7">
        <v>40697.064367999999</v>
      </c>
      <c r="E181" s="7">
        <v>20348.532184</v>
      </c>
      <c r="F181" s="7">
        <v>3212.80197</v>
      </c>
      <c r="G181" s="7">
        <v>17135.730215</v>
      </c>
      <c r="H181" s="7">
        <v>22461.360380999999</v>
      </c>
    </row>
    <row r="182" spans="1:8" x14ac:dyDescent="0.3">
      <c r="A182" s="28"/>
      <c r="B182" s="29"/>
      <c r="C182" s="6" t="s">
        <v>29</v>
      </c>
      <c r="D182" s="7">
        <v>7057.9422969999996</v>
      </c>
      <c r="E182" s="7">
        <v>3528.971149</v>
      </c>
      <c r="F182" s="7">
        <v>1052.708502</v>
      </c>
      <c r="G182" s="7">
        <v>2476.262647</v>
      </c>
      <c r="H182" s="7">
        <v>4729.2836539999998</v>
      </c>
    </row>
    <row r="183" spans="1:8" x14ac:dyDescent="0.3">
      <c r="A183" s="9" t="s">
        <v>133</v>
      </c>
      <c r="B183" s="10"/>
      <c r="C183" s="11"/>
      <c r="D183" s="12">
        <v>48365.449399999998</v>
      </c>
      <c r="E183" s="12">
        <v>24389.174337</v>
      </c>
      <c r="F183" s="12">
        <v>4310.5383920000004</v>
      </c>
      <c r="G183" s="12">
        <v>20078.635944999998</v>
      </c>
      <c r="H183" s="12">
        <v>27757.824443999998</v>
      </c>
    </row>
    <row r="184" spans="1:8" x14ac:dyDescent="0.3">
      <c r="A184" s="28" t="s">
        <v>77</v>
      </c>
      <c r="B184" s="29">
        <v>1</v>
      </c>
      <c r="C184" s="6" t="s">
        <v>52</v>
      </c>
      <c r="D184" s="7">
        <v>51.326571000000001</v>
      </c>
      <c r="E184" s="7">
        <v>46.193913999999999</v>
      </c>
      <c r="F184" s="7">
        <v>0</v>
      </c>
      <c r="G184" s="7">
        <v>46.193913999999999</v>
      </c>
      <c r="H184" s="7">
        <v>51.326571000000001</v>
      </c>
    </row>
    <row r="185" spans="1:8" x14ac:dyDescent="0.3">
      <c r="A185" s="28"/>
      <c r="B185" s="29"/>
      <c r="C185" s="6" t="s">
        <v>34</v>
      </c>
      <c r="D185" s="7">
        <v>70.740502000000006</v>
      </c>
      <c r="E185" s="7">
        <v>63.666452</v>
      </c>
      <c r="F185" s="7">
        <v>69.039213000000004</v>
      </c>
      <c r="G185" s="7">
        <v>0</v>
      </c>
      <c r="H185" s="7">
        <v>70.740502000000006</v>
      </c>
    </row>
    <row r="186" spans="1:8" x14ac:dyDescent="0.3">
      <c r="A186" s="28"/>
      <c r="B186" s="29"/>
      <c r="C186" s="6" t="s">
        <v>79</v>
      </c>
      <c r="D186" s="7">
        <v>122.349115</v>
      </c>
      <c r="E186" s="7">
        <v>110.114204</v>
      </c>
      <c r="F186" s="7">
        <v>11.917875</v>
      </c>
      <c r="G186" s="7">
        <v>98.196329000000006</v>
      </c>
      <c r="H186" s="7">
        <v>122.349115</v>
      </c>
    </row>
    <row r="187" spans="1:8" x14ac:dyDescent="0.3">
      <c r="A187" s="28"/>
      <c r="B187" s="29"/>
      <c r="C187" s="6" t="s">
        <v>80</v>
      </c>
      <c r="D187" s="7">
        <v>191.42321100000001</v>
      </c>
      <c r="E187" s="7">
        <v>172.28089</v>
      </c>
      <c r="F187" s="7">
        <v>0</v>
      </c>
      <c r="G187" s="7">
        <v>172.28089</v>
      </c>
      <c r="H187" s="7">
        <v>191.42321100000001</v>
      </c>
    </row>
    <row r="188" spans="1:8" x14ac:dyDescent="0.3">
      <c r="A188" s="28"/>
      <c r="B188" s="29"/>
      <c r="C188" s="6" t="s">
        <v>27</v>
      </c>
      <c r="D188" s="7">
        <v>2134.3706040000002</v>
      </c>
      <c r="E188" s="7">
        <v>1920.933544</v>
      </c>
      <c r="F188" s="7">
        <v>905.74667599999998</v>
      </c>
      <c r="G188" s="7">
        <v>1015.186868</v>
      </c>
      <c r="H188" s="7">
        <v>2050.3260829999999</v>
      </c>
    </row>
    <row r="189" spans="1:8" x14ac:dyDescent="0.3">
      <c r="A189" s="28"/>
      <c r="B189" s="29"/>
      <c r="C189" s="6" t="s">
        <v>47</v>
      </c>
      <c r="D189" s="7">
        <v>8.7090940000000003</v>
      </c>
      <c r="E189" s="7">
        <v>7.838184</v>
      </c>
      <c r="F189" s="7">
        <v>0</v>
      </c>
      <c r="G189" s="7">
        <v>7.838184</v>
      </c>
      <c r="H189" s="7">
        <v>8.7090929999999993</v>
      </c>
    </row>
    <row r="190" spans="1:8" x14ac:dyDescent="0.3">
      <c r="A190" s="28"/>
      <c r="B190" s="29"/>
      <c r="C190" s="6" t="s">
        <v>48</v>
      </c>
      <c r="D190" s="7">
        <v>2189.3663839999999</v>
      </c>
      <c r="E190" s="7">
        <v>1970.4297449999999</v>
      </c>
      <c r="F190" s="7">
        <v>240.16665699999999</v>
      </c>
      <c r="G190" s="7">
        <v>1730.2630879999999</v>
      </c>
      <c r="H190" s="7">
        <v>2057.5330819999999</v>
      </c>
    </row>
    <row r="191" spans="1:8" x14ac:dyDescent="0.3">
      <c r="A191" s="28"/>
      <c r="B191" s="29"/>
      <c r="C191" s="6" t="s">
        <v>14</v>
      </c>
      <c r="D191" s="7">
        <v>132.796954</v>
      </c>
      <c r="E191" s="7">
        <v>119.517258</v>
      </c>
      <c r="F191" s="7">
        <v>18.434253999999999</v>
      </c>
      <c r="G191" s="7">
        <v>101.083004</v>
      </c>
      <c r="H191" s="7">
        <v>132.638048</v>
      </c>
    </row>
    <row r="192" spans="1:8" x14ac:dyDescent="0.3">
      <c r="A192" s="28"/>
      <c r="B192" s="29"/>
      <c r="C192" s="6" t="s">
        <v>15</v>
      </c>
      <c r="D192" s="7">
        <v>6206.8076780000001</v>
      </c>
      <c r="E192" s="7">
        <v>5586.12691</v>
      </c>
      <c r="F192" s="7">
        <v>2823.707872</v>
      </c>
      <c r="G192" s="7">
        <v>2762.419038</v>
      </c>
      <c r="H192" s="7">
        <v>5659.9566910000003</v>
      </c>
    </row>
    <row r="193" spans="1:8" x14ac:dyDescent="0.3">
      <c r="A193" s="28"/>
      <c r="B193" s="29"/>
      <c r="C193" s="6" t="s">
        <v>16</v>
      </c>
      <c r="D193" s="7">
        <v>2907.6244350000002</v>
      </c>
      <c r="E193" s="7">
        <v>2616.8619920000001</v>
      </c>
      <c r="F193" s="7">
        <v>794.61315500000001</v>
      </c>
      <c r="G193" s="7">
        <v>1822.2488370000001</v>
      </c>
      <c r="H193" s="7">
        <v>2684.1892889999999</v>
      </c>
    </row>
    <row r="194" spans="1:8" x14ac:dyDescent="0.3">
      <c r="A194" s="28"/>
      <c r="B194" s="29"/>
      <c r="C194" s="6" t="s">
        <v>64</v>
      </c>
      <c r="D194" s="7">
        <v>30.440615999999999</v>
      </c>
      <c r="E194" s="7">
        <v>27.396554999999999</v>
      </c>
      <c r="F194" s="7">
        <v>2.5245880000000001</v>
      </c>
      <c r="G194" s="7">
        <v>24.871967000000001</v>
      </c>
      <c r="H194" s="7">
        <v>28.973942999999998</v>
      </c>
    </row>
    <row r="195" spans="1:8" x14ac:dyDescent="0.3">
      <c r="A195" s="28"/>
      <c r="B195" s="29"/>
      <c r="C195" s="6" t="s">
        <v>65</v>
      </c>
      <c r="D195" s="7">
        <v>202.163612</v>
      </c>
      <c r="E195" s="7">
        <v>181.94725099999999</v>
      </c>
      <c r="F195" s="7">
        <v>5.4181819999999998</v>
      </c>
      <c r="G195" s="7">
        <v>176.52906899999999</v>
      </c>
      <c r="H195" s="7">
        <v>189.19214400000001</v>
      </c>
    </row>
    <row r="196" spans="1:8" x14ac:dyDescent="0.3">
      <c r="A196" s="28"/>
      <c r="B196" s="29"/>
      <c r="C196" s="6" t="s">
        <v>28</v>
      </c>
      <c r="D196" s="7">
        <v>2986.4465639999999</v>
      </c>
      <c r="E196" s="7">
        <v>2687.801907</v>
      </c>
      <c r="F196" s="7">
        <v>1471.7926319999999</v>
      </c>
      <c r="G196" s="7">
        <v>1216.009276</v>
      </c>
      <c r="H196" s="7">
        <v>2799.540172</v>
      </c>
    </row>
    <row r="197" spans="1:8" x14ac:dyDescent="0.3">
      <c r="A197" s="28"/>
      <c r="B197" s="29">
        <v>2</v>
      </c>
      <c r="C197" s="6" t="s">
        <v>20</v>
      </c>
      <c r="D197" s="7">
        <v>367.62324000000001</v>
      </c>
      <c r="E197" s="7">
        <v>275.71742999999998</v>
      </c>
      <c r="F197" s="7">
        <v>94.593864999999994</v>
      </c>
      <c r="G197" s="7">
        <v>181.12356500000001</v>
      </c>
      <c r="H197" s="7">
        <v>365.33805599999999</v>
      </c>
    </row>
    <row r="198" spans="1:8" x14ac:dyDescent="0.3">
      <c r="A198" s="28"/>
      <c r="B198" s="29"/>
      <c r="C198" s="6" t="s">
        <v>53</v>
      </c>
      <c r="D198" s="7">
        <v>5224.1663099999996</v>
      </c>
      <c r="E198" s="7">
        <v>3918.1247320000002</v>
      </c>
      <c r="F198" s="7">
        <v>2434.4953869999999</v>
      </c>
      <c r="G198" s="7">
        <v>1483.6293459999999</v>
      </c>
      <c r="H198" s="7">
        <v>4643.620527</v>
      </c>
    </row>
    <row r="199" spans="1:8" x14ac:dyDescent="0.3">
      <c r="A199" s="28"/>
      <c r="B199" s="29"/>
      <c r="C199" s="6" t="s">
        <v>78</v>
      </c>
      <c r="D199" s="7">
        <v>285.56087000000002</v>
      </c>
      <c r="E199" s="7">
        <v>214.17065199999999</v>
      </c>
      <c r="F199" s="7">
        <v>167.843333</v>
      </c>
      <c r="G199" s="7">
        <v>46.327319000000003</v>
      </c>
      <c r="H199" s="7">
        <v>243.82792800000001</v>
      </c>
    </row>
    <row r="200" spans="1:8" x14ac:dyDescent="0.3">
      <c r="A200" s="28"/>
      <c r="B200" s="29"/>
      <c r="C200" s="6" t="s">
        <v>22</v>
      </c>
      <c r="D200" s="7">
        <v>24689.076904000001</v>
      </c>
      <c r="E200" s="7">
        <v>18516.807678000001</v>
      </c>
      <c r="F200" s="7">
        <v>10925.800673</v>
      </c>
      <c r="G200" s="7">
        <v>7591.0070050000004</v>
      </c>
      <c r="H200" s="7">
        <v>18791.642119</v>
      </c>
    </row>
    <row r="201" spans="1:8" x14ac:dyDescent="0.3">
      <c r="A201" s="28"/>
      <c r="B201" s="29"/>
      <c r="C201" s="6" t="s">
        <v>10</v>
      </c>
      <c r="D201" s="7">
        <v>3045.0919199999998</v>
      </c>
      <c r="E201" s="7">
        <v>2283.8189400000001</v>
      </c>
      <c r="F201" s="7">
        <v>903.57665499999996</v>
      </c>
      <c r="G201" s="7">
        <v>1380.242285</v>
      </c>
      <c r="H201" s="7">
        <v>2776.9021160000002</v>
      </c>
    </row>
    <row r="202" spans="1:8" x14ac:dyDescent="0.3">
      <c r="A202" s="28"/>
      <c r="B202" s="29"/>
      <c r="C202" s="6" t="s">
        <v>39</v>
      </c>
      <c r="D202" s="7">
        <v>14008.071819999999</v>
      </c>
      <c r="E202" s="7">
        <v>10506.053865</v>
      </c>
      <c r="F202" s="7">
        <v>7544.4694920000002</v>
      </c>
      <c r="G202" s="7">
        <v>2961.5843730000001</v>
      </c>
      <c r="H202" s="7">
        <v>11182.689569</v>
      </c>
    </row>
    <row r="203" spans="1:8" x14ac:dyDescent="0.3">
      <c r="A203" s="28"/>
      <c r="B203" s="29"/>
      <c r="C203" s="6" t="s">
        <v>81</v>
      </c>
      <c r="D203" s="7">
        <v>117.14243</v>
      </c>
      <c r="E203" s="7">
        <v>87.856823000000006</v>
      </c>
      <c r="F203" s="7">
        <v>94.131488000000004</v>
      </c>
      <c r="G203" s="7">
        <v>0</v>
      </c>
      <c r="H203" s="7">
        <v>117.14243</v>
      </c>
    </row>
    <row r="204" spans="1:8" x14ac:dyDescent="0.3">
      <c r="A204" s="28"/>
      <c r="B204" s="29"/>
      <c r="C204" s="6" t="s">
        <v>11</v>
      </c>
      <c r="D204" s="7">
        <v>19745.799443</v>
      </c>
      <c r="E204" s="7">
        <v>14809.349582999999</v>
      </c>
      <c r="F204" s="7">
        <v>10912.421291000001</v>
      </c>
      <c r="G204" s="7">
        <v>3896.9282920000001</v>
      </c>
      <c r="H204" s="7">
        <v>15572.052540999999</v>
      </c>
    </row>
    <row r="205" spans="1:8" x14ac:dyDescent="0.3">
      <c r="A205" s="28"/>
      <c r="B205" s="29"/>
      <c r="C205" s="6" t="s">
        <v>43</v>
      </c>
      <c r="D205" s="7">
        <v>967.89602500000001</v>
      </c>
      <c r="E205" s="7">
        <v>725.92201899999998</v>
      </c>
      <c r="F205" s="7">
        <v>871.81755499999997</v>
      </c>
      <c r="G205" s="7">
        <v>0</v>
      </c>
      <c r="H205" s="7">
        <v>960.63228800000002</v>
      </c>
    </row>
    <row r="206" spans="1:8" x14ac:dyDescent="0.3">
      <c r="A206" s="28"/>
      <c r="B206" s="29"/>
      <c r="C206" s="6" t="s">
        <v>46</v>
      </c>
      <c r="D206" s="7">
        <v>65.484620000000007</v>
      </c>
      <c r="E206" s="7">
        <v>49.113464999999998</v>
      </c>
      <c r="F206" s="7">
        <v>0</v>
      </c>
      <c r="G206" s="7">
        <v>49.113464999999998</v>
      </c>
      <c r="H206" s="7">
        <v>62.171419</v>
      </c>
    </row>
    <row r="207" spans="1:8" x14ac:dyDescent="0.3">
      <c r="A207" s="28"/>
      <c r="B207" s="29">
        <v>3</v>
      </c>
      <c r="C207" s="6" t="s">
        <v>21</v>
      </c>
      <c r="D207" s="7">
        <v>86828.838011999993</v>
      </c>
      <c r="E207" s="7">
        <v>43414.419005999996</v>
      </c>
      <c r="F207" s="7">
        <v>35036.193113000001</v>
      </c>
      <c r="G207" s="7">
        <v>8378.2258920000004</v>
      </c>
      <c r="H207" s="7">
        <v>57178.206061999997</v>
      </c>
    </row>
    <row r="208" spans="1:8" x14ac:dyDescent="0.3">
      <c r="A208" s="28"/>
      <c r="B208" s="29"/>
      <c r="C208" s="6" t="s">
        <v>36</v>
      </c>
      <c r="D208" s="7">
        <v>34158.574050000003</v>
      </c>
      <c r="E208" s="7">
        <v>17079.287025000001</v>
      </c>
      <c r="F208" s="7">
        <v>13805.953105000001</v>
      </c>
      <c r="G208" s="7">
        <v>3273.33392</v>
      </c>
      <c r="H208" s="7">
        <v>24474.077539000002</v>
      </c>
    </row>
    <row r="209" spans="1:8" x14ac:dyDescent="0.3">
      <c r="A209" s="28"/>
      <c r="B209" s="29"/>
      <c r="C209" s="6" t="s">
        <v>8</v>
      </c>
      <c r="D209" s="7">
        <v>84491.347846000004</v>
      </c>
      <c r="E209" s="7">
        <v>42245.673923000002</v>
      </c>
      <c r="F209" s="7">
        <v>39685.516071999999</v>
      </c>
      <c r="G209" s="7">
        <v>2560.1578519999998</v>
      </c>
      <c r="H209" s="7">
        <v>60387.290956999997</v>
      </c>
    </row>
    <row r="210" spans="1:8" x14ac:dyDescent="0.3">
      <c r="A210" s="28"/>
      <c r="B210" s="29"/>
      <c r="C210" s="6" t="s">
        <v>23</v>
      </c>
      <c r="D210" s="7">
        <v>40858.629631000003</v>
      </c>
      <c r="E210" s="7">
        <v>20429.314815999998</v>
      </c>
      <c r="F210" s="7">
        <v>4692.5832870000004</v>
      </c>
      <c r="G210" s="7">
        <v>15736.731528</v>
      </c>
      <c r="H210" s="7">
        <v>24772.945021</v>
      </c>
    </row>
    <row r="211" spans="1:8" x14ac:dyDescent="0.3">
      <c r="A211" s="28"/>
      <c r="B211" s="29"/>
      <c r="C211" s="6" t="s">
        <v>24</v>
      </c>
      <c r="D211" s="7">
        <v>45023.075664999997</v>
      </c>
      <c r="E211" s="7">
        <v>22511.537832999998</v>
      </c>
      <c r="F211" s="7">
        <v>21093.564992</v>
      </c>
      <c r="G211" s="7">
        <v>1417.972841</v>
      </c>
      <c r="H211" s="7">
        <v>32096.706447</v>
      </c>
    </row>
    <row r="212" spans="1:8" x14ac:dyDescent="0.3">
      <c r="A212" s="28"/>
      <c r="B212" s="29"/>
      <c r="C212" s="6" t="s">
        <v>41</v>
      </c>
      <c r="D212" s="7">
        <v>35298.692075999999</v>
      </c>
      <c r="E212" s="7">
        <v>17649.346038</v>
      </c>
      <c r="F212" s="7">
        <v>6338.5786019999996</v>
      </c>
      <c r="G212" s="7">
        <v>11310.767436</v>
      </c>
      <c r="H212" s="7">
        <v>18528.278235000002</v>
      </c>
    </row>
    <row r="213" spans="1:8" x14ac:dyDescent="0.3">
      <c r="A213" s="28"/>
      <c r="B213" s="29"/>
      <c r="C213" s="6" t="s">
        <v>29</v>
      </c>
      <c r="D213" s="7">
        <v>132165.092535</v>
      </c>
      <c r="E213" s="7">
        <v>66082.546268000006</v>
      </c>
      <c r="F213" s="7">
        <v>42773.909893999997</v>
      </c>
      <c r="G213" s="7">
        <v>23308.636373000001</v>
      </c>
      <c r="H213" s="7">
        <v>82186.336016999994</v>
      </c>
    </row>
    <row r="214" spans="1:8" x14ac:dyDescent="0.3">
      <c r="A214" s="9" t="s">
        <v>134</v>
      </c>
      <c r="B214" s="10"/>
      <c r="C214" s="11"/>
      <c r="D214" s="12">
        <v>544574.72873699991</v>
      </c>
      <c r="E214" s="12">
        <v>296310.168902</v>
      </c>
      <c r="F214" s="12">
        <v>203718.809908</v>
      </c>
      <c r="G214" s="12">
        <v>92748.901956000002</v>
      </c>
      <c r="H214" s="12">
        <v>370386.75721499999</v>
      </c>
    </row>
    <row r="215" spans="1:8" x14ac:dyDescent="0.3">
      <c r="A215" s="28" t="s">
        <v>82</v>
      </c>
      <c r="B215" s="29">
        <v>1</v>
      </c>
      <c r="C215" s="6" t="s">
        <v>68</v>
      </c>
      <c r="D215" s="7">
        <v>17.907499999999999</v>
      </c>
      <c r="E215" s="7">
        <v>16.11675</v>
      </c>
      <c r="F215" s="7">
        <v>7.530138</v>
      </c>
      <c r="G215" s="7">
        <v>8.5866120000000006</v>
      </c>
      <c r="H215" s="7">
        <v>16.793908999999999</v>
      </c>
    </row>
    <row r="216" spans="1:8" x14ac:dyDescent="0.3">
      <c r="A216" s="28"/>
      <c r="B216" s="29"/>
      <c r="C216" s="6" t="s">
        <v>19</v>
      </c>
      <c r="D216" s="7">
        <v>98.430784000000003</v>
      </c>
      <c r="E216" s="7">
        <v>88.587705999999997</v>
      </c>
      <c r="F216" s="7">
        <v>54.118104000000002</v>
      </c>
      <c r="G216" s="7">
        <v>34.469602000000002</v>
      </c>
      <c r="H216" s="7">
        <v>92.636206000000001</v>
      </c>
    </row>
    <row r="217" spans="1:8" x14ac:dyDescent="0.3">
      <c r="A217" s="28"/>
      <c r="B217" s="29"/>
      <c r="C217" s="6" t="s">
        <v>69</v>
      </c>
      <c r="D217" s="7">
        <v>37.545597999999998</v>
      </c>
      <c r="E217" s="7">
        <v>33.791038999999998</v>
      </c>
      <c r="F217" s="7">
        <v>16.589067</v>
      </c>
      <c r="G217" s="7">
        <v>17.201971</v>
      </c>
      <c r="H217" s="7">
        <v>37.545597999999998</v>
      </c>
    </row>
    <row r="218" spans="1:8" x14ac:dyDescent="0.3">
      <c r="A218" s="28"/>
      <c r="B218" s="29"/>
      <c r="C218" s="6" t="s">
        <v>79</v>
      </c>
      <c r="D218" s="7">
        <v>43.817653999999997</v>
      </c>
      <c r="E218" s="7">
        <v>39.435889000000003</v>
      </c>
      <c r="F218" s="7">
        <v>43.817653999999997</v>
      </c>
      <c r="G218" s="7">
        <v>0</v>
      </c>
      <c r="H218" s="7">
        <v>43.817653999999997</v>
      </c>
    </row>
    <row r="219" spans="1:8" x14ac:dyDescent="0.3">
      <c r="A219" s="28"/>
      <c r="B219" s="29"/>
      <c r="C219" s="6" t="s">
        <v>80</v>
      </c>
      <c r="D219" s="7">
        <v>66.724688999999998</v>
      </c>
      <c r="E219" s="7">
        <v>60.052219999999998</v>
      </c>
      <c r="F219" s="7">
        <v>66.724688999999998</v>
      </c>
      <c r="G219" s="7">
        <v>0</v>
      </c>
      <c r="H219" s="7">
        <v>66.724688999999998</v>
      </c>
    </row>
    <row r="220" spans="1:8" x14ac:dyDescent="0.3">
      <c r="A220" s="28"/>
      <c r="B220" s="29"/>
      <c r="C220" s="6" t="s">
        <v>75</v>
      </c>
      <c r="D220" s="7">
        <v>2.9158219999999999</v>
      </c>
      <c r="E220" s="7">
        <v>2.6242399999999999</v>
      </c>
      <c r="F220" s="7">
        <v>2.9158219999999999</v>
      </c>
      <c r="G220" s="7">
        <v>0</v>
      </c>
      <c r="H220" s="7">
        <v>2.9158219999999999</v>
      </c>
    </row>
    <row r="221" spans="1:8" x14ac:dyDescent="0.3">
      <c r="A221" s="28"/>
      <c r="B221" s="29"/>
      <c r="C221" s="6" t="s">
        <v>27</v>
      </c>
      <c r="D221" s="7">
        <v>316.893259</v>
      </c>
      <c r="E221" s="7">
        <v>285.203934</v>
      </c>
      <c r="F221" s="7">
        <v>110.782263</v>
      </c>
      <c r="G221" s="7">
        <v>174.42167000000001</v>
      </c>
      <c r="H221" s="7">
        <v>302.602127</v>
      </c>
    </row>
    <row r="222" spans="1:8" x14ac:dyDescent="0.3">
      <c r="A222" s="28"/>
      <c r="B222" s="29"/>
      <c r="C222" s="6" t="s">
        <v>44</v>
      </c>
      <c r="D222" s="7">
        <v>10.738123</v>
      </c>
      <c r="E222" s="7">
        <v>9.6643109999999997</v>
      </c>
      <c r="F222" s="7">
        <v>0</v>
      </c>
      <c r="G222" s="7">
        <v>9.6643109999999997</v>
      </c>
      <c r="H222" s="7">
        <v>10.738123</v>
      </c>
    </row>
    <row r="223" spans="1:8" x14ac:dyDescent="0.3">
      <c r="A223" s="28"/>
      <c r="B223" s="29"/>
      <c r="C223" s="6" t="s">
        <v>48</v>
      </c>
      <c r="D223" s="7">
        <v>257.36267099999998</v>
      </c>
      <c r="E223" s="7">
        <v>231.62640400000001</v>
      </c>
      <c r="F223" s="7">
        <v>226.446631</v>
      </c>
      <c r="G223" s="7">
        <v>5.179773</v>
      </c>
      <c r="H223" s="7">
        <v>257.36267099999998</v>
      </c>
    </row>
    <row r="224" spans="1:8" x14ac:dyDescent="0.3">
      <c r="A224" s="28"/>
      <c r="B224" s="29"/>
      <c r="C224" s="6" t="s">
        <v>14</v>
      </c>
      <c r="D224" s="7">
        <v>54.725417999999998</v>
      </c>
      <c r="E224" s="7">
        <v>49.252876000000001</v>
      </c>
      <c r="F224" s="7">
        <v>27.733640999999999</v>
      </c>
      <c r="G224" s="7">
        <v>21.519234999999998</v>
      </c>
      <c r="H224" s="7">
        <v>54.725417999999998</v>
      </c>
    </row>
    <row r="225" spans="1:8" x14ac:dyDescent="0.3">
      <c r="A225" s="28"/>
      <c r="B225" s="29"/>
      <c r="C225" s="6" t="s">
        <v>15</v>
      </c>
      <c r="D225" s="7">
        <v>228.963245</v>
      </c>
      <c r="E225" s="7">
        <v>206.06692100000001</v>
      </c>
      <c r="F225" s="7">
        <v>152.47510800000001</v>
      </c>
      <c r="G225" s="7">
        <v>53.591813000000002</v>
      </c>
      <c r="H225" s="7">
        <v>228.963245</v>
      </c>
    </row>
    <row r="226" spans="1:8" x14ac:dyDescent="0.3">
      <c r="A226" s="28"/>
      <c r="B226" s="29"/>
      <c r="C226" s="6" t="s">
        <v>16</v>
      </c>
      <c r="D226" s="7">
        <v>158.34712400000001</v>
      </c>
      <c r="E226" s="7">
        <v>142.51241099999999</v>
      </c>
      <c r="F226" s="7">
        <v>86.629521999999994</v>
      </c>
      <c r="G226" s="7">
        <v>55.882888999999999</v>
      </c>
      <c r="H226" s="7">
        <v>158.34712400000001</v>
      </c>
    </row>
    <row r="227" spans="1:8" x14ac:dyDescent="0.3">
      <c r="A227" s="28"/>
      <c r="B227" s="29"/>
      <c r="C227" s="6" t="s">
        <v>65</v>
      </c>
      <c r="D227" s="7">
        <v>9.7605550000000001</v>
      </c>
      <c r="E227" s="7">
        <v>8.7844999999999995</v>
      </c>
      <c r="F227" s="7">
        <v>9.1318110000000008</v>
      </c>
      <c r="G227" s="7">
        <v>0</v>
      </c>
      <c r="H227" s="7">
        <v>9.7605550000000001</v>
      </c>
    </row>
    <row r="228" spans="1:8" x14ac:dyDescent="0.3">
      <c r="A228" s="28"/>
      <c r="B228" s="29"/>
      <c r="C228" s="6" t="s">
        <v>28</v>
      </c>
      <c r="D228" s="7">
        <v>180.9282</v>
      </c>
      <c r="E228" s="7">
        <v>162.83537999999999</v>
      </c>
      <c r="F228" s="7">
        <v>126.18051199999999</v>
      </c>
      <c r="G228" s="7">
        <v>36.654868</v>
      </c>
      <c r="H228" s="7">
        <v>179.81841499999999</v>
      </c>
    </row>
    <row r="229" spans="1:8" x14ac:dyDescent="0.3">
      <c r="A229" s="28"/>
      <c r="B229" s="29"/>
      <c r="C229" s="6" t="s">
        <v>32</v>
      </c>
      <c r="D229" s="7">
        <v>8.5044369999999994</v>
      </c>
      <c r="E229" s="7">
        <v>7.653994</v>
      </c>
      <c r="F229" s="7">
        <v>4.5127199999999998</v>
      </c>
      <c r="G229" s="7">
        <v>3.1412740000000001</v>
      </c>
      <c r="H229" s="7">
        <v>8.5044369999999994</v>
      </c>
    </row>
    <row r="230" spans="1:8" x14ac:dyDescent="0.3">
      <c r="A230" s="28"/>
      <c r="B230" s="29">
        <v>2</v>
      </c>
      <c r="C230" s="6" t="s">
        <v>20</v>
      </c>
      <c r="D230" s="7">
        <v>277.96846900000003</v>
      </c>
      <c r="E230" s="7">
        <v>208.47635199999999</v>
      </c>
      <c r="F230" s="7">
        <v>8.9177320000000009</v>
      </c>
      <c r="G230" s="7">
        <v>199.55861999999999</v>
      </c>
      <c r="H230" s="7">
        <v>248.64406199999999</v>
      </c>
    </row>
    <row r="231" spans="1:8" x14ac:dyDescent="0.3">
      <c r="A231" s="28"/>
      <c r="B231" s="29"/>
      <c r="C231" s="6" t="s">
        <v>83</v>
      </c>
      <c r="D231" s="7">
        <v>190.68884399999999</v>
      </c>
      <c r="E231" s="7">
        <v>143.01663300000001</v>
      </c>
      <c r="F231" s="7">
        <v>190.68884399999999</v>
      </c>
      <c r="G231" s="7">
        <v>0</v>
      </c>
      <c r="H231" s="7">
        <v>190.68884399999999</v>
      </c>
    </row>
    <row r="232" spans="1:8" x14ac:dyDescent="0.3">
      <c r="A232" s="28"/>
      <c r="B232" s="29"/>
      <c r="C232" s="6" t="s">
        <v>78</v>
      </c>
      <c r="D232" s="7">
        <v>23.259239999999998</v>
      </c>
      <c r="E232" s="7">
        <v>17.444430000000001</v>
      </c>
      <c r="F232" s="7">
        <v>23.259239999999998</v>
      </c>
      <c r="G232" s="7">
        <v>0</v>
      </c>
      <c r="H232" s="7">
        <v>23.259239999999998</v>
      </c>
    </row>
    <row r="233" spans="1:8" x14ac:dyDescent="0.3">
      <c r="A233" s="28"/>
      <c r="B233" s="29"/>
      <c r="C233" s="6" t="s">
        <v>36</v>
      </c>
      <c r="D233" s="7">
        <v>4682.8873219999996</v>
      </c>
      <c r="E233" s="7">
        <v>3512.1654910000002</v>
      </c>
      <c r="F233" s="7">
        <v>3701.2443370000001</v>
      </c>
      <c r="G233" s="7">
        <v>0</v>
      </c>
      <c r="H233" s="7">
        <v>4537.6261599999998</v>
      </c>
    </row>
    <row r="234" spans="1:8" x14ac:dyDescent="0.3">
      <c r="A234" s="28"/>
      <c r="B234" s="29"/>
      <c r="C234" s="6" t="s">
        <v>8</v>
      </c>
      <c r="D234" s="7">
        <v>1720.10843</v>
      </c>
      <c r="E234" s="7">
        <v>1290.081322</v>
      </c>
      <c r="F234" s="7">
        <v>1663.6008870000001</v>
      </c>
      <c r="G234" s="7">
        <v>0</v>
      </c>
      <c r="H234" s="7">
        <v>1718.4800009999999</v>
      </c>
    </row>
    <row r="235" spans="1:8" x14ac:dyDescent="0.3">
      <c r="A235" s="28"/>
      <c r="B235" s="29"/>
      <c r="C235" s="6" t="s">
        <v>22</v>
      </c>
      <c r="D235" s="7">
        <v>973.28804400000001</v>
      </c>
      <c r="E235" s="7">
        <v>729.96603300000004</v>
      </c>
      <c r="F235" s="7">
        <v>971.33186899999998</v>
      </c>
      <c r="G235" s="7">
        <v>0</v>
      </c>
      <c r="H235" s="7">
        <v>973.28804400000001</v>
      </c>
    </row>
    <row r="236" spans="1:8" x14ac:dyDescent="0.3">
      <c r="A236" s="28"/>
      <c r="B236" s="29"/>
      <c r="C236" s="6" t="s">
        <v>10</v>
      </c>
      <c r="D236" s="7">
        <v>502.12882999999999</v>
      </c>
      <c r="E236" s="7">
        <v>376.59662200000002</v>
      </c>
      <c r="F236" s="7">
        <v>383.93901099999999</v>
      </c>
      <c r="G236" s="7">
        <v>0</v>
      </c>
      <c r="H236" s="7">
        <v>481.224673</v>
      </c>
    </row>
    <row r="237" spans="1:8" x14ac:dyDescent="0.3">
      <c r="A237" s="28"/>
      <c r="B237" s="29"/>
      <c r="C237" s="6" t="s">
        <v>39</v>
      </c>
      <c r="D237" s="7">
        <v>1171.4599109999999</v>
      </c>
      <c r="E237" s="7">
        <v>878.59493299999997</v>
      </c>
      <c r="F237" s="7">
        <v>920.51987899999995</v>
      </c>
      <c r="G237" s="7">
        <v>0</v>
      </c>
      <c r="H237" s="7">
        <v>1144.277918</v>
      </c>
    </row>
    <row r="238" spans="1:8" x14ac:dyDescent="0.3">
      <c r="A238" s="28"/>
      <c r="B238" s="29"/>
      <c r="C238" s="6" t="s">
        <v>40</v>
      </c>
      <c r="D238" s="7">
        <v>2402.7719780000002</v>
      </c>
      <c r="E238" s="7">
        <v>1802.078984</v>
      </c>
      <c r="F238" s="7">
        <v>2076.989028</v>
      </c>
      <c r="G238" s="7">
        <v>0</v>
      </c>
      <c r="H238" s="7">
        <v>2326.555253</v>
      </c>
    </row>
    <row r="239" spans="1:8" x14ac:dyDescent="0.3">
      <c r="A239" s="28"/>
      <c r="B239" s="29"/>
      <c r="C239" s="6" t="s">
        <v>24</v>
      </c>
      <c r="D239" s="7">
        <v>187.80516700000001</v>
      </c>
      <c r="E239" s="7">
        <v>140.85387499999999</v>
      </c>
      <c r="F239" s="7">
        <v>60.657421999999997</v>
      </c>
      <c r="G239" s="7">
        <v>80.196453000000005</v>
      </c>
      <c r="H239" s="7">
        <v>161.26290900000001</v>
      </c>
    </row>
    <row r="240" spans="1:8" x14ac:dyDescent="0.3">
      <c r="A240" s="28"/>
      <c r="B240" s="29"/>
      <c r="C240" s="6" t="s">
        <v>41</v>
      </c>
      <c r="D240" s="7">
        <v>1929.0116109999999</v>
      </c>
      <c r="E240" s="7">
        <v>1446.7587080000001</v>
      </c>
      <c r="F240" s="7">
        <v>1857.695624</v>
      </c>
      <c r="G240" s="7">
        <v>0</v>
      </c>
      <c r="H240" s="7">
        <v>1928.8847450000001</v>
      </c>
    </row>
    <row r="241" spans="1:8" x14ac:dyDescent="0.3">
      <c r="A241" s="28"/>
      <c r="B241" s="29"/>
      <c r="C241" s="6" t="s">
        <v>81</v>
      </c>
      <c r="D241" s="7">
        <v>9.9583189999999995</v>
      </c>
      <c r="E241" s="7">
        <v>7.4687390000000002</v>
      </c>
      <c r="F241" s="7">
        <v>9.9583189999999995</v>
      </c>
      <c r="G241" s="7">
        <v>0</v>
      </c>
      <c r="H241" s="7">
        <v>9.9583189999999995</v>
      </c>
    </row>
    <row r="242" spans="1:8" x14ac:dyDescent="0.3">
      <c r="A242" s="28"/>
      <c r="B242" s="29"/>
      <c r="C242" s="6" t="s">
        <v>11</v>
      </c>
      <c r="D242" s="7">
        <v>34.961247999999998</v>
      </c>
      <c r="E242" s="7">
        <v>26.220935999999998</v>
      </c>
      <c r="F242" s="7">
        <v>34.961247999999998</v>
      </c>
      <c r="G242" s="7">
        <v>0</v>
      </c>
      <c r="H242" s="7">
        <v>34.961247999999998</v>
      </c>
    </row>
    <row r="243" spans="1:8" x14ac:dyDescent="0.3">
      <c r="A243" s="28"/>
      <c r="B243" s="29"/>
      <c r="C243" s="6" t="s">
        <v>26</v>
      </c>
      <c r="D243" s="7">
        <v>1.4131309999999999</v>
      </c>
      <c r="E243" s="7">
        <v>1.059849</v>
      </c>
      <c r="F243" s="7">
        <v>0.16498299999999999</v>
      </c>
      <c r="G243" s="7">
        <v>0.89486500000000002</v>
      </c>
      <c r="H243" s="7">
        <v>1.284654</v>
      </c>
    </row>
    <row r="244" spans="1:8" x14ac:dyDescent="0.3">
      <c r="A244" s="28"/>
      <c r="B244" s="29"/>
      <c r="C244" s="6" t="s">
        <v>12</v>
      </c>
      <c r="D244" s="7">
        <v>32.548344999999998</v>
      </c>
      <c r="E244" s="7">
        <v>24.411259000000001</v>
      </c>
      <c r="F244" s="7">
        <v>0.53758300000000003</v>
      </c>
      <c r="G244" s="7">
        <v>23.873676</v>
      </c>
      <c r="H244" s="7">
        <v>28.857405</v>
      </c>
    </row>
    <row r="245" spans="1:8" x14ac:dyDescent="0.3">
      <c r="A245" s="28"/>
      <c r="B245" s="29"/>
      <c r="C245" s="6" t="s">
        <v>46</v>
      </c>
      <c r="D245" s="7">
        <v>3.372995</v>
      </c>
      <c r="E245" s="7">
        <v>2.5297459999999998</v>
      </c>
      <c r="F245" s="7">
        <v>3.372995</v>
      </c>
      <c r="G245" s="7">
        <v>0</v>
      </c>
      <c r="H245" s="7">
        <v>3.372995</v>
      </c>
    </row>
    <row r="246" spans="1:8" x14ac:dyDescent="0.3">
      <c r="A246" s="28"/>
      <c r="B246" s="29"/>
      <c r="C246" s="6" t="s">
        <v>17</v>
      </c>
      <c r="D246" s="7">
        <v>39.729562999999999</v>
      </c>
      <c r="E246" s="7">
        <v>29.797172</v>
      </c>
      <c r="F246" s="7">
        <v>6.5234310000000004</v>
      </c>
      <c r="G246" s="7">
        <v>23.273741999999999</v>
      </c>
      <c r="H246" s="7">
        <v>32.192362000000003</v>
      </c>
    </row>
    <row r="247" spans="1:8" x14ac:dyDescent="0.3">
      <c r="A247" s="28"/>
      <c r="B247" s="29">
        <v>3</v>
      </c>
      <c r="C247" s="6" t="s">
        <v>21</v>
      </c>
      <c r="D247" s="7">
        <v>23918.773031000001</v>
      </c>
      <c r="E247" s="7">
        <v>11959.386515</v>
      </c>
      <c r="F247" s="7">
        <v>15930.911556999999</v>
      </c>
      <c r="G247" s="7">
        <v>0</v>
      </c>
      <c r="H247" s="7">
        <v>20791.017273000001</v>
      </c>
    </row>
    <row r="248" spans="1:8" x14ac:dyDescent="0.3">
      <c r="A248" s="28"/>
      <c r="B248" s="29"/>
      <c r="C248" s="6" t="s">
        <v>23</v>
      </c>
      <c r="D248" s="7">
        <v>55265.628484000001</v>
      </c>
      <c r="E248" s="7">
        <v>27632.814242</v>
      </c>
      <c r="F248" s="7">
        <v>24541.746114000001</v>
      </c>
      <c r="G248" s="7">
        <v>3091.0681279999999</v>
      </c>
      <c r="H248" s="7">
        <v>43083.766779999998</v>
      </c>
    </row>
    <row r="249" spans="1:8" x14ac:dyDescent="0.3">
      <c r="A249" s="28"/>
      <c r="B249" s="29"/>
      <c r="C249" s="6" t="s">
        <v>29</v>
      </c>
      <c r="D249" s="7">
        <v>78797.387298999995</v>
      </c>
      <c r="E249" s="7">
        <v>39398.693649000001</v>
      </c>
      <c r="F249" s="7">
        <v>28554.961119</v>
      </c>
      <c r="G249" s="7">
        <v>10843.732529999999</v>
      </c>
      <c r="H249" s="7">
        <v>57766.845659999999</v>
      </c>
    </row>
    <row r="250" spans="1:8" x14ac:dyDescent="0.3">
      <c r="A250" s="9" t="s">
        <v>135</v>
      </c>
      <c r="B250" s="10"/>
      <c r="C250" s="11"/>
      <c r="D250" s="12">
        <v>173658.71534</v>
      </c>
      <c r="E250" s="12">
        <v>90972.624065000011</v>
      </c>
      <c r="F250" s="12">
        <v>81877.568904</v>
      </c>
      <c r="G250" s="12">
        <v>14682.912032</v>
      </c>
      <c r="H250" s="12">
        <v>136957.70453799999</v>
      </c>
    </row>
    <row r="251" spans="1:8" x14ac:dyDescent="0.3">
      <c r="A251" s="28" t="s">
        <v>84</v>
      </c>
      <c r="B251" s="29">
        <v>1</v>
      </c>
      <c r="C251" s="6" t="s">
        <v>27</v>
      </c>
      <c r="D251" s="7">
        <v>277.85412400000001</v>
      </c>
      <c r="E251" s="7">
        <v>250.068712</v>
      </c>
      <c r="F251" s="7">
        <v>38.551125999999996</v>
      </c>
      <c r="G251" s="7">
        <v>211.51758599999999</v>
      </c>
      <c r="H251" s="7">
        <v>266.120767</v>
      </c>
    </row>
    <row r="252" spans="1:8" x14ac:dyDescent="0.3">
      <c r="A252" s="28"/>
      <c r="B252" s="29"/>
      <c r="C252" s="6" t="s">
        <v>17</v>
      </c>
      <c r="D252" s="7">
        <v>2.0797110000000001</v>
      </c>
      <c r="E252" s="7">
        <v>1.87174</v>
      </c>
      <c r="F252" s="7">
        <v>0</v>
      </c>
      <c r="G252" s="7">
        <v>1.87174</v>
      </c>
      <c r="H252" s="7">
        <v>2.0797110000000001</v>
      </c>
    </row>
    <row r="253" spans="1:8" x14ac:dyDescent="0.3">
      <c r="A253" s="28"/>
      <c r="B253" s="29"/>
      <c r="C253" s="6" t="s">
        <v>28</v>
      </c>
      <c r="D253" s="7">
        <v>45.430926999999997</v>
      </c>
      <c r="E253" s="7">
        <v>40.887835000000003</v>
      </c>
      <c r="F253" s="7">
        <v>18.560821000000001</v>
      </c>
      <c r="G253" s="7">
        <v>22.327013999999998</v>
      </c>
      <c r="H253" s="7">
        <v>44.109166999999999</v>
      </c>
    </row>
    <row r="254" spans="1:8" x14ac:dyDescent="0.3">
      <c r="A254" s="28"/>
      <c r="B254" s="29"/>
      <c r="C254" s="6" t="s">
        <v>31</v>
      </c>
      <c r="D254" s="7">
        <v>3.2186680000000001</v>
      </c>
      <c r="E254" s="7">
        <v>2.896801</v>
      </c>
      <c r="F254" s="7">
        <v>0</v>
      </c>
      <c r="G254" s="7">
        <v>2.896801</v>
      </c>
      <c r="H254" s="7">
        <v>3.2186680000000001</v>
      </c>
    </row>
    <row r="255" spans="1:8" x14ac:dyDescent="0.3">
      <c r="A255" s="28"/>
      <c r="B255" s="29">
        <v>2</v>
      </c>
      <c r="C255" s="6" t="s">
        <v>20</v>
      </c>
      <c r="D255" s="7">
        <v>0.57003700000000002</v>
      </c>
      <c r="E255" s="7">
        <v>0.42752800000000002</v>
      </c>
      <c r="F255" s="7">
        <v>0</v>
      </c>
      <c r="G255" s="7">
        <v>0.42752800000000002</v>
      </c>
      <c r="H255" s="7">
        <v>0.57003700000000002</v>
      </c>
    </row>
    <row r="256" spans="1:8" x14ac:dyDescent="0.3">
      <c r="A256" s="28"/>
      <c r="B256" s="29"/>
      <c r="C256" s="6" t="s">
        <v>21</v>
      </c>
      <c r="D256" s="7">
        <v>11.500878999999999</v>
      </c>
      <c r="E256" s="7">
        <v>8.6256599999999999</v>
      </c>
      <c r="F256" s="7">
        <v>0</v>
      </c>
      <c r="G256" s="7">
        <v>8.6256599999999999</v>
      </c>
      <c r="H256" s="7">
        <v>9.7959209999999999</v>
      </c>
    </row>
    <row r="257" spans="1:8" x14ac:dyDescent="0.3">
      <c r="A257" s="28"/>
      <c r="B257" s="29"/>
      <c r="C257" s="6" t="s">
        <v>53</v>
      </c>
      <c r="D257" s="7">
        <v>2.7251999999999998E-2</v>
      </c>
      <c r="E257" s="7">
        <v>2.0438999999999999E-2</v>
      </c>
      <c r="F257" s="7">
        <v>0</v>
      </c>
      <c r="G257" s="7">
        <v>2.0438999999999999E-2</v>
      </c>
      <c r="H257" s="7">
        <v>2.7251999999999998E-2</v>
      </c>
    </row>
    <row r="258" spans="1:8" x14ac:dyDescent="0.3">
      <c r="A258" s="28"/>
      <c r="B258" s="29"/>
      <c r="C258" s="6" t="s">
        <v>8</v>
      </c>
      <c r="D258" s="7">
        <v>130.72753900000001</v>
      </c>
      <c r="E258" s="7">
        <v>98.045654999999996</v>
      </c>
      <c r="F258" s="7">
        <v>2.3619430000000001</v>
      </c>
      <c r="G258" s="7">
        <v>95.683712</v>
      </c>
      <c r="H258" s="7">
        <v>110.513752</v>
      </c>
    </row>
    <row r="259" spans="1:8" x14ac:dyDescent="0.3">
      <c r="A259" s="28"/>
      <c r="B259" s="29"/>
      <c r="C259" s="6" t="s">
        <v>22</v>
      </c>
      <c r="D259" s="7">
        <v>6.3952809999999998</v>
      </c>
      <c r="E259" s="7">
        <v>4.7964609999999999</v>
      </c>
      <c r="F259" s="7">
        <v>0</v>
      </c>
      <c r="G259" s="7">
        <v>4.7964609999999999</v>
      </c>
      <c r="H259" s="7">
        <v>6.3952809999999998</v>
      </c>
    </row>
    <row r="260" spans="1:8" x14ac:dyDescent="0.3">
      <c r="A260" s="28"/>
      <c r="B260" s="29"/>
      <c r="C260" s="6" t="s">
        <v>10</v>
      </c>
      <c r="D260" s="7">
        <v>0.36668699999999999</v>
      </c>
      <c r="E260" s="7">
        <v>0.27501599999999998</v>
      </c>
      <c r="F260" s="7">
        <v>0</v>
      </c>
      <c r="G260" s="7">
        <v>0.27501599999999998</v>
      </c>
      <c r="H260" s="7">
        <v>0.36668699999999999</v>
      </c>
    </row>
    <row r="261" spans="1:8" x14ac:dyDescent="0.3">
      <c r="A261" s="28"/>
      <c r="B261" s="29"/>
      <c r="C261" s="6" t="s">
        <v>39</v>
      </c>
      <c r="D261" s="7">
        <v>6.3777E-2</v>
      </c>
      <c r="E261" s="7">
        <v>4.7833000000000001E-2</v>
      </c>
      <c r="F261" s="7">
        <v>0</v>
      </c>
      <c r="G261" s="7">
        <v>4.7833000000000001E-2</v>
      </c>
      <c r="H261" s="7">
        <v>6.3777E-2</v>
      </c>
    </row>
    <row r="262" spans="1:8" x14ac:dyDescent="0.3">
      <c r="A262" s="28"/>
      <c r="B262" s="29"/>
      <c r="C262" s="6" t="s">
        <v>23</v>
      </c>
      <c r="D262" s="7">
        <v>182.196237</v>
      </c>
      <c r="E262" s="7">
        <v>136.647178</v>
      </c>
      <c r="F262" s="7">
        <v>3.764084</v>
      </c>
      <c r="G262" s="7">
        <v>132.883094</v>
      </c>
      <c r="H262" s="7">
        <v>165.74333200000001</v>
      </c>
    </row>
    <row r="263" spans="1:8" x14ac:dyDescent="0.3">
      <c r="A263" s="28"/>
      <c r="B263" s="29"/>
      <c r="C263" s="6" t="s">
        <v>24</v>
      </c>
      <c r="D263" s="7">
        <v>459.34398199999998</v>
      </c>
      <c r="E263" s="7">
        <v>344.50798600000002</v>
      </c>
      <c r="F263" s="7">
        <v>8.4797980000000006</v>
      </c>
      <c r="G263" s="7">
        <v>336.028188</v>
      </c>
      <c r="H263" s="7">
        <v>400.68636800000002</v>
      </c>
    </row>
    <row r="264" spans="1:8" x14ac:dyDescent="0.3">
      <c r="A264" s="28"/>
      <c r="B264" s="29"/>
      <c r="C264" s="6" t="s">
        <v>41</v>
      </c>
      <c r="D264" s="7">
        <v>2.4053330000000002</v>
      </c>
      <c r="E264" s="7">
        <v>1.804</v>
      </c>
      <c r="F264" s="7">
        <v>0</v>
      </c>
      <c r="G264" s="7">
        <v>1.804</v>
      </c>
      <c r="H264" s="7">
        <v>2.4053330000000002</v>
      </c>
    </row>
    <row r="265" spans="1:8" x14ac:dyDescent="0.3">
      <c r="A265" s="28"/>
      <c r="B265" s="29"/>
      <c r="C265" s="6" t="s">
        <v>56</v>
      </c>
      <c r="D265" s="7">
        <v>32.870333000000002</v>
      </c>
      <c r="E265" s="7">
        <v>24.652750000000001</v>
      </c>
      <c r="F265" s="7">
        <v>0</v>
      </c>
      <c r="G265" s="7">
        <v>24.652750000000001</v>
      </c>
      <c r="H265" s="7">
        <v>32.18206</v>
      </c>
    </row>
    <row r="266" spans="1:8" x14ac:dyDescent="0.3">
      <c r="A266" s="28"/>
      <c r="B266" s="29"/>
      <c r="C266" s="6" t="s">
        <v>60</v>
      </c>
      <c r="D266" s="7">
        <v>56.715505</v>
      </c>
      <c r="E266" s="7">
        <v>42.536628</v>
      </c>
      <c r="F266" s="7">
        <v>0</v>
      </c>
      <c r="G266" s="7">
        <v>42.536628</v>
      </c>
      <c r="H266" s="7">
        <v>56.715504000000003</v>
      </c>
    </row>
    <row r="267" spans="1:8" x14ac:dyDescent="0.3">
      <c r="A267" s="28"/>
      <c r="B267" s="29"/>
      <c r="C267" s="6" t="s">
        <v>61</v>
      </c>
      <c r="D267" s="7">
        <v>58.355879999999999</v>
      </c>
      <c r="E267" s="7">
        <v>43.766910000000003</v>
      </c>
      <c r="F267" s="7">
        <v>5.2487579999999996</v>
      </c>
      <c r="G267" s="7">
        <v>38.518152000000001</v>
      </c>
      <c r="H267" s="7">
        <v>51.269731999999998</v>
      </c>
    </row>
    <row r="268" spans="1:8" x14ac:dyDescent="0.3">
      <c r="A268" s="28"/>
      <c r="B268" s="29"/>
      <c r="C268" s="6" t="s">
        <v>29</v>
      </c>
      <c r="D268" s="7">
        <v>448.86432000000002</v>
      </c>
      <c r="E268" s="7">
        <v>336.64823999999999</v>
      </c>
      <c r="F268" s="7">
        <v>153.77893700000001</v>
      </c>
      <c r="G268" s="7">
        <v>182.869303</v>
      </c>
      <c r="H268" s="7">
        <v>370.89578399999999</v>
      </c>
    </row>
    <row r="269" spans="1:8" x14ac:dyDescent="0.3">
      <c r="A269" s="14" t="s">
        <v>136</v>
      </c>
      <c r="B269" s="11"/>
      <c r="C269" s="11"/>
      <c r="D269" s="12">
        <v>1718.986472</v>
      </c>
      <c r="E269" s="12">
        <v>1338.527372</v>
      </c>
      <c r="F269" s="12">
        <v>230.74546700000002</v>
      </c>
      <c r="G269" s="12">
        <v>1107.7819049999998</v>
      </c>
      <c r="H269" s="12">
        <v>1523.1591330000001</v>
      </c>
    </row>
    <row r="270" spans="1:8" x14ac:dyDescent="0.3">
      <c r="A270" s="28" t="s">
        <v>85</v>
      </c>
      <c r="B270" s="29">
        <v>1</v>
      </c>
      <c r="C270" s="6" t="s">
        <v>12</v>
      </c>
      <c r="D270" s="7">
        <v>15.941537</v>
      </c>
      <c r="E270" s="7">
        <v>14.347383000000001</v>
      </c>
      <c r="F270" s="7">
        <v>0</v>
      </c>
      <c r="G270" s="7">
        <v>14.347383000000001</v>
      </c>
      <c r="H270" s="7">
        <v>13.254272</v>
      </c>
    </row>
    <row r="271" spans="1:8" x14ac:dyDescent="0.3">
      <c r="A271" s="28"/>
      <c r="B271" s="29"/>
      <c r="C271" s="6" t="s">
        <v>27</v>
      </c>
      <c r="D271" s="7">
        <v>2.331842</v>
      </c>
      <c r="E271" s="7">
        <v>2.0986570000000002</v>
      </c>
      <c r="F271" s="7">
        <v>0</v>
      </c>
      <c r="G271" s="7">
        <v>2.0986570000000002</v>
      </c>
      <c r="H271" s="7">
        <v>2.331842</v>
      </c>
    </row>
    <row r="272" spans="1:8" x14ac:dyDescent="0.3">
      <c r="A272" s="28"/>
      <c r="B272" s="29"/>
      <c r="C272" s="6" t="s">
        <v>17</v>
      </c>
      <c r="D272" s="7">
        <v>16.464106000000001</v>
      </c>
      <c r="E272" s="7">
        <v>14.817695000000001</v>
      </c>
      <c r="F272" s="7">
        <v>1.2986070000000001</v>
      </c>
      <c r="G272" s="7">
        <v>13.519088</v>
      </c>
      <c r="H272" s="7">
        <v>15.550808</v>
      </c>
    </row>
    <row r="273" spans="1:8" x14ac:dyDescent="0.3">
      <c r="A273" s="28"/>
      <c r="B273" s="8">
        <v>2</v>
      </c>
      <c r="C273" s="6" t="s">
        <v>8</v>
      </c>
      <c r="D273" s="7">
        <v>25.636673999999999</v>
      </c>
      <c r="E273" s="7">
        <v>19.227506000000002</v>
      </c>
      <c r="F273" s="7">
        <v>0</v>
      </c>
      <c r="G273" s="7">
        <v>19.227506000000002</v>
      </c>
      <c r="H273" s="7">
        <v>21.429165999999999</v>
      </c>
    </row>
    <row r="274" spans="1:8" x14ac:dyDescent="0.3">
      <c r="A274" s="28"/>
      <c r="B274" s="29">
        <v>3</v>
      </c>
      <c r="C274" s="6" t="s">
        <v>23</v>
      </c>
      <c r="D274" s="7">
        <v>2791.7407290000001</v>
      </c>
      <c r="E274" s="7">
        <v>1395.870365</v>
      </c>
      <c r="F274" s="7">
        <v>120.852058</v>
      </c>
      <c r="G274" s="7">
        <v>1275.018307</v>
      </c>
      <c r="H274" s="7">
        <v>1113.714422</v>
      </c>
    </row>
    <row r="275" spans="1:8" x14ac:dyDescent="0.3">
      <c r="A275" s="28"/>
      <c r="B275" s="29"/>
      <c r="C275" s="6" t="s">
        <v>29</v>
      </c>
      <c r="D275" s="7">
        <v>79.763739999999999</v>
      </c>
      <c r="E275" s="7">
        <v>39.881869999999999</v>
      </c>
      <c r="F275" s="7">
        <v>18.070135000000001</v>
      </c>
      <c r="G275" s="7">
        <v>21.811734999999999</v>
      </c>
      <c r="H275" s="7">
        <v>60.972827000000002</v>
      </c>
    </row>
    <row r="276" spans="1:8" x14ac:dyDescent="0.3">
      <c r="A276" s="9" t="s">
        <v>137</v>
      </c>
      <c r="B276" s="10"/>
      <c r="C276" s="11"/>
      <c r="D276" s="12">
        <v>2931.8786279999999</v>
      </c>
      <c r="E276" s="12">
        <v>1486.2434759999999</v>
      </c>
      <c r="F276" s="12">
        <v>140.2208</v>
      </c>
      <c r="G276" s="12">
        <v>1346.022676</v>
      </c>
      <c r="H276" s="12">
        <v>1227.2533370000001</v>
      </c>
    </row>
    <row r="277" spans="1:8" x14ac:dyDescent="0.3">
      <c r="A277" s="28" t="s">
        <v>86</v>
      </c>
      <c r="B277" s="29">
        <v>1</v>
      </c>
      <c r="C277" s="6" t="s">
        <v>36</v>
      </c>
      <c r="D277" s="7">
        <v>105.09298699999999</v>
      </c>
      <c r="E277" s="7">
        <v>94.583687999999995</v>
      </c>
      <c r="F277" s="7">
        <v>51.412104999999997</v>
      </c>
      <c r="G277" s="7">
        <v>43.171582999999998</v>
      </c>
      <c r="H277" s="7">
        <v>102.808435</v>
      </c>
    </row>
    <row r="278" spans="1:8" x14ac:dyDescent="0.3">
      <c r="A278" s="28"/>
      <c r="B278" s="29"/>
      <c r="C278" s="6" t="s">
        <v>39</v>
      </c>
      <c r="D278" s="7">
        <v>10.580263</v>
      </c>
      <c r="E278" s="7">
        <v>9.5222370000000005</v>
      </c>
      <c r="F278" s="7">
        <v>10.580177000000001</v>
      </c>
      <c r="G278" s="7">
        <v>0</v>
      </c>
      <c r="H278" s="7">
        <v>10.580263</v>
      </c>
    </row>
    <row r="279" spans="1:8" x14ac:dyDescent="0.3">
      <c r="A279" s="28"/>
      <c r="B279" s="29"/>
      <c r="C279" s="6" t="s">
        <v>12</v>
      </c>
      <c r="D279" s="7">
        <v>3.3583120000000002</v>
      </c>
      <c r="E279" s="7">
        <v>3.022481</v>
      </c>
      <c r="F279" s="7">
        <v>2.5356779999999999</v>
      </c>
      <c r="G279" s="7">
        <v>0.48680200000000001</v>
      </c>
      <c r="H279" s="7">
        <v>3.3583120000000002</v>
      </c>
    </row>
    <row r="280" spans="1:8" x14ac:dyDescent="0.3">
      <c r="A280" s="28"/>
      <c r="B280" s="29"/>
      <c r="C280" s="6" t="s">
        <v>13</v>
      </c>
      <c r="D280" s="7">
        <v>8.1580820000000003</v>
      </c>
      <c r="E280" s="7">
        <v>7.3422739999999997</v>
      </c>
      <c r="F280" s="7">
        <v>6.3047329999999997</v>
      </c>
      <c r="G280" s="7">
        <v>1.0375399999999999</v>
      </c>
      <c r="H280" s="7">
        <v>7.6296439999999999</v>
      </c>
    </row>
    <row r="281" spans="1:8" x14ac:dyDescent="0.3">
      <c r="A281" s="28"/>
      <c r="B281" s="29"/>
      <c r="C281" s="6" t="s">
        <v>27</v>
      </c>
      <c r="D281" s="7">
        <v>88.841706000000002</v>
      </c>
      <c r="E281" s="7">
        <v>79.957536000000005</v>
      </c>
      <c r="F281" s="7">
        <v>67.465956000000006</v>
      </c>
      <c r="G281" s="7">
        <v>12.491580000000001</v>
      </c>
      <c r="H281" s="7">
        <v>88.841706000000002</v>
      </c>
    </row>
    <row r="282" spans="1:8" x14ac:dyDescent="0.3">
      <c r="A282" s="28"/>
      <c r="B282" s="29"/>
      <c r="C282" s="6" t="s">
        <v>16</v>
      </c>
      <c r="D282" s="7">
        <v>0.473215</v>
      </c>
      <c r="E282" s="7">
        <v>0.42589399999999999</v>
      </c>
      <c r="F282" s="7">
        <v>0.473215</v>
      </c>
      <c r="G282" s="7">
        <v>0</v>
      </c>
      <c r="H282" s="7">
        <v>0.473215</v>
      </c>
    </row>
    <row r="283" spans="1:8" x14ac:dyDescent="0.3">
      <c r="A283" s="28"/>
      <c r="B283" s="29"/>
      <c r="C283" s="6" t="s">
        <v>28</v>
      </c>
      <c r="D283" s="7">
        <v>165.384725</v>
      </c>
      <c r="E283" s="7">
        <v>148.84625299999999</v>
      </c>
      <c r="F283" s="7">
        <v>49.670532000000001</v>
      </c>
      <c r="G283" s="7">
        <v>99.175720999999996</v>
      </c>
      <c r="H283" s="7">
        <v>161.541935</v>
      </c>
    </row>
    <row r="284" spans="1:8" x14ac:dyDescent="0.3">
      <c r="A284" s="28"/>
      <c r="B284" s="29"/>
      <c r="C284" s="6" t="s">
        <v>31</v>
      </c>
      <c r="D284" s="7">
        <v>15.475550999999999</v>
      </c>
      <c r="E284" s="7">
        <v>13.927996</v>
      </c>
      <c r="F284" s="7">
        <v>6.783131</v>
      </c>
      <c r="G284" s="7">
        <v>7.1448650000000002</v>
      </c>
      <c r="H284" s="7">
        <v>15.475550999999999</v>
      </c>
    </row>
    <row r="285" spans="1:8" x14ac:dyDescent="0.3">
      <c r="A285" s="28"/>
      <c r="B285" s="29"/>
      <c r="C285" s="6" t="s">
        <v>87</v>
      </c>
      <c r="D285" s="7">
        <v>30.264707999999999</v>
      </c>
      <c r="E285" s="7">
        <v>27.238237999999999</v>
      </c>
      <c r="F285" s="7">
        <v>27.479163</v>
      </c>
      <c r="G285" s="7">
        <v>0</v>
      </c>
      <c r="H285" s="7">
        <v>30.264707999999999</v>
      </c>
    </row>
    <row r="286" spans="1:8" x14ac:dyDescent="0.3">
      <c r="A286" s="28"/>
      <c r="B286" s="29">
        <v>2</v>
      </c>
      <c r="C286" s="6" t="s">
        <v>52</v>
      </c>
      <c r="D286" s="7">
        <v>29.560611000000002</v>
      </c>
      <c r="E286" s="7">
        <v>22.170458</v>
      </c>
      <c r="F286" s="7">
        <v>19.254435999999998</v>
      </c>
      <c r="G286" s="7">
        <v>2.9160219999999999</v>
      </c>
      <c r="H286" s="7">
        <v>23.260242000000002</v>
      </c>
    </row>
    <row r="287" spans="1:8" x14ac:dyDescent="0.3">
      <c r="A287" s="28"/>
      <c r="B287" s="29"/>
      <c r="C287" s="6" t="s">
        <v>21</v>
      </c>
      <c r="D287" s="7">
        <v>2514.7213539999998</v>
      </c>
      <c r="E287" s="7">
        <v>1886.041015</v>
      </c>
      <c r="F287" s="7">
        <v>1311.533719</v>
      </c>
      <c r="G287" s="7">
        <v>574.507296</v>
      </c>
      <c r="H287" s="7">
        <v>2141.6651419999998</v>
      </c>
    </row>
    <row r="288" spans="1:8" x14ac:dyDescent="0.3">
      <c r="A288" s="28"/>
      <c r="B288" s="29"/>
      <c r="C288" s="6" t="s">
        <v>53</v>
      </c>
      <c r="D288" s="7">
        <v>1285.8313920000001</v>
      </c>
      <c r="E288" s="7">
        <v>964.37354400000004</v>
      </c>
      <c r="F288" s="7">
        <v>495.05811299999999</v>
      </c>
      <c r="G288" s="7">
        <v>469.31543099999999</v>
      </c>
      <c r="H288" s="7">
        <v>1114.1826759999999</v>
      </c>
    </row>
    <row r="289" spans="1:8" x14ac:dyDescent="0.3">
      <c r="A289" s="28"/>
      <c r="B289" s="29"/>
      <c r="C289" s="6" t="s">
        <v>78</v>
      </c>
      <c r="D289" s="7">
        <v>45.177810000000001</v>
      </c>
      <c r="E289" s="7">
        <v>33.883356999999997</v>
      </c>
      <c r="F289" s="7">
        <v>22.571346999999999</v>
      </c>
      <c r="G289" s="7">
        <v>11.312010000000001</v>
      </c>
      <c r="H289" s="7">
        <v>42.318831000000003</v>
      </c>
    </row>
    <row r="290" spans="1:8" x14ac:dyDescent="0.3">
      <c r="A290" s="28"/>
      <c r="B290" s="29"/>
      <c r="C290" s="6" t="s">
        <v>22</v>
      </c>
      <c r="D290" s="7">
        <v>2225.5303880000001</v>
      </c>
      <c r="E290" s="7">
        <v>1669.1477910000001</v>
      </c>
      <c r="F290" s="7">
        <v>2133.9951139999998</v>
      </c>
      <c r="G290" s="7">
        <v>0</v>
      </c>
      <c r="H290" s="7">
        <v>2196.322283</v>
      </c>
    </row>
    <row r="291" spans="1:8" x14ac:dyDescent="0.3">
      <c r="A291" s="28"/>
      <c r="B291" s="29"/>
      <c r="C291" s="6" t="s">
        <v>10</v>
      </c>
      <c r="D291" s="7">
        <v>1918.8071030000001</v>
      </c>
      <c r="E291" s="7">
        <v>1439.105327</v>
      </c>
      <c r="F291" s="7">
        <v>1549.8569460000001</v>
      </c>
      <c r="G291" s="7">
        <v>0</v>
      </c>
      <c r="H291" s="7">
        <v>1781.171429</v>
      </c>
    </row>
    <row r="292" spans="1:8" x14ac:dyDescent="0.3">
      <c r="A292" s="28"/>
      <c r="B292" s="29">
        <v>3</v>
      </c>
      <c r="C292" s="6" t="s">
        <v>8</v>
      </c>
      <c r="D292" s="7">
        <v>13699.381141</v>
      </c>
      <c r="E292" s="7">
        <v>6849.6905699999998</v>
      </c>
      <c r="F292" s="7">
        <v>10272.235774000001</v>
      </c>
      <c r="G292" s="7">
        <v>0</v>
      </c>
      <c r="H292" s="7">
        <v>12537.984841</v>
      </c>
    </row>
    <row r="293" spans="1:8" x14ac:dyDescent="0.3">
      <c r="A293" s="28"/>
      <c r="B293" s="29"/>
      <c r="C293" s="6" t="s">
        <v>23</v>
      </c>
      <c r="D293" s="7">
        <v>0.13537199999999999</v>
      </c>
      <c r="E293" s="7">
        <v>6.7685999999999996E-2</v>
      </c>
      <c r="F293" s="7">
        <v>0</v>
      </c>
      <c r="G293" s="7">
        <v>6.7685999999999996E-2</v>
      </c>
      <c r="H293" s="7">
        <v>0.13537199999999999</v>
      </c>
    </row>
    <row r="294" spans="1:8" x14ac:dyDescent="0.3">
      <c r="A294" s="28"/>
      <c r="B294" s="29"/>
      <c r="C294" s="6" t="s">
        <v>11</v>
      </c>
      <c r="D294" s="7">
        <v>2559.3356920000001</v>
      </c>
      <c r="E294" s="7">
        <v>1279.6678460000001</v>
      </c>
      <c r="F294" s="7">
        <v>2069.5152579999999</v>
      </c>
      <c r="G294" s="7">
        <v>0</v>
      </c>
      <c r="H294" s="7">
        <v>2381.8475189999999</v>
      </c>
    </row>
    <row r="295" spans="1:8" x14ac:dyDescent="0.3">
      <c r="A295" s="28"/>
      <c r="B295" s="29"/>
      <c r="C295" s="6" t="s">
        <v>58</v>
      </c>
      <c r="D295" s="7">
        <v>815.21767899999998</v>
      </c>
      <c r="E295" s="7">
        <v>407.60883999999999</v>
      </c>
      <c r="F295" s="7">
        <v>802.72709899999995</v>
      </c>
      <c r="G295" s="7">
        <v>0</v>
      </c>
      <c r="H295" s="7">
        <v>810.715506</v>
      </c>
    </row>
    <row r="296" spans="1:8" x14ac:dyDescent="0.3">
      <c r="A296" s="28"/>
      <c r="B296" s="29"/>
      <c r="C296" s="6" t="s">
        <v>29</v>
      </c>
      <c r="D296" s="7">
        <v>19878.41677</v>
      </c>
      <c r="E296" s="7">
        <v>9939.2083849999999</v>
      </c>
      <c r="F296" s="7">
        <v>10467.446709</v>
      </c>
      <c r="G296" s="7">
        <v>0</v>
      </c>
      <c r="H296" s="7">
        <v>15654.820597</v>
      </c>
    </row>
    <row r="297" spans="1:8" x14ac:dyDescent="0.3">
      <c r="A297" s="14" t="s">
        <v>138</v>
      </c>
      <c r="B297" s="11"/>
      <c r="C297" s="11"/>
      <c r="D297" s="12">
        <v>45399.744860999999</v>
      </c>
      <c r="E297" s="12">
        <v>24875.831416000001</v>
      </c>
      <c r="F297" s="12">
        <v>29366.899205000002</v>
      </c>
      <c r="G297" s="12">
        <v>1221.6265360000002</v>
      </c>
      <c r="H297" s="12">
        <v>39105.398206999998</v>
      </c>
    </row>
    <row r="298" spans="1:8" x14ac:dyDescent="0.3">
      <c r="A298" s="28" t="s">
        <v>88</v>
      </c>
      <c r="B298" s="29">
        <v>1</v>
      </c>
      <c r="C298" s="6" t="s">
        <v>51</v>
      </c>
      <c r="D298" s="7">
        <v>106.41086900000001</v>
      </c>
      <c r="E298" s="7">
        <v>95.769782000000006</v>
      </c>
      <c r="F298" s="7">
        <v>0</v>
      </c>
      <c r="G298" s="7">
        <v>95.769782000000006</v>
      </c>
      <c r="H298" s="7">
        <v>106.410865</v>
      </c>
    </row>
    <row r="299" spans="1:8" x14ac:dyDescent="0.3">
      <c r="A299" s="28"/>
      <c r="B299" s="29"/>
      <c r="C299" s="6" t="s">
        <v>52</v>
      </c>
      <c r="D299" s="7">
        <v>2615.4653440000002</v>
      </c>
      <c r="E299" s="7">
        <v>2353.9188089999998</v>
      </c>
      <c r="F299" s="7">
        <v>398.972351</v>
      </c>
      <c r="G299" s="7">
        <v>1954.9464579999999</v>
      </c>
      <c r="H299" s="7">
        <v>2482.9184460000001</v>
      </c>
    </row>
    <row r="300" spans="1:8" x14ac:dyDescent="0.3">
      <c r="A300" s="28"/>
      <c r="B300" s="29"/>
      <c r="C300" s="6" t="s">
        <v>21</v>
      </c>
      <c r="D300" s="7">
        <v>60.99474</v>
      </c>
      <c r="E300" s="7">
        <v>54.895265999999999</v>
      </c>
      <c r="F300" s="7">
        <v>3.4814289999999999</v>
      </c>
      <c r="G300" s="7">
        <v>51.413837000000001</v>
      </c>
      <c r="H300" s="7">
        <v>60.725867999999998</v>
      </c>
    </row>
    <row r="301" spans="1:8" x14ac:dyDescent="0.3">
      <c r="A301" s="28"/>
      <c r="B301" s="29"/>
      <c r="C301" s="6" t="s">
        <v>38</v>
      </c>
      <c r="D301" s="7">
        <v>0.46024900000000002</v>
      </c>
      <c r="E301" s="7">
        <v>0.41422399999999998</v>
      </c>
      <c r="F301" s="7">
        <v>0</v>
      </c>
      <c r="G301" s="7">
        <v>0.41422399999999998</v>
      </c>
      <c r="H301" s="7">
        <v>0.46024900000000002</v>
      </c>
    </row>
    <row r="302" spans="1:8" x14ac:dyDescent="0.3">
      <c r="A302" s="28"/>
      <c r="B302" s="29"/>
      <c r="C302" s="6" t="s">
        <v>75</v>
      </c>
      <c r="D302" s="7">
        <v>1923.03361</v>
      </c>
      <c r="E302" s="7">
        <v>1730.730249</v>
      </c>
      <c r="F302" s="7">
        <v>710.17329500000005</v>
      </c>
      <c r="G302" s="7">
        <v>1020.556953</v>
      </c>
      <c r="H302" s="7">
        <v>1890.083443</v>
      </c>
    </row>
    <row r="303" spans="1:8" x14ac:dyDescent="0.3">
      <c r="A303" s="28"/>
      <c r="B303" s="29"/>
      <c r="C303" s="6" t="s">
        <v>63</v>
      </c>
      <c r="D303" s="7">
        <v>134.45188999999999</v>
      </c>
      <c r="E303" s="7">
        <v>121.00670100000001</v>
      </c>
      <c r="F303" s="7">
        <v>0</v>
      </c>
      <c r="G303" s="7">
        <v>121.00670100000001</v>
      </c>
      <c r="H303" s="7">
        <v>134.45188999999999</v>
      </c>
    </row>
    <row r="304" spans="1:8" x14ac:dyDescent="0.3">
      <c r="A304" s="28"/>
      <c r="B304" s="29"/>
      <c r="C304" s="6" t="s">
        <v>45</v>
      </c>
      <c r="D304" s="7">
        <v>4.1019079999999999</v>
      </c>
      <c r="E304" s="7">
        <v>3.6917170000000001</v>
      </c>
      <c r="F304" s="7">
        <v>0</v>
      </c>
      <c r="G304" s="7">
        <v>3.6917170000000001</v>
      </c>
      <c r="H304" s="7">
        <v>4.1019079999999999</v>
      </c>
    </row>
    <row r="305" spans="1:8" x14ac:dyDescent="0.3">
      <c r="A305" s="28"/>
      <c r="B305" s="29"/>
      <c r="C305" s="6" t="s">
        <v>47</v>
      </c>
      <c r="D305" s="7">
        <v>18.609627</v>
      </c>
      <c r="E305" s="7">
        <v>16.748664000000002</v>
      </c>
      <c r="F305" s="7">
        <v>5.8468939999999998</v>
      </c>
      <c r="G305" s="7">
        <v>10.901770000000001</v>
      </c>
      <c r="H305" s="7">
        <v>18.609627</v>
      </c>
    </row>
    <row r="306" spans="1:8" x14ac:dyDescent="0.3">
      <c r="A306" s="28"/>
      <c r="B306" s="29"/>
      <c r="C306" s="6" t="s">
        <v>48</v>
      </c>
      <c r="D306" s="7">
        <v>2862.4991140000002</v>
      </c>
      <c r="E306" s="7">
        <v>2576.2492029999999</v>
      </c>
      <c r="F306" s="7">
        <v>1011.759563</v>
      </c>
      <c r="G306" s="7">
        <v>1564.48964</v>
      </c>
      <c r="H306" s="7">
        <v>2781.9792419999999</v>
      </c>
    </row>
    <row r="307" spans="1:8" x14ac:dyDescent="0.3">
      <c r="A307" s="28"/>
      <c r="B307" s="29"/>
      <c r="C307" s="6" t="s">
        <v>14</v>
      </c>
      <c r="D307" s="7">
        <v>1574.163861</v>
      </c>
      <c r="E307" s="7">
        <v>1416.7474749999999</v>
      </c>
      <c r="F307" s="7">
        <v>552.58395900000005</v>
      </c>
      <c r="G307" s="7">
        <v>864.16351599999996</v>
      </c>
      <c r="H307" s="7">
        <v>1476.398535</v>
      </c>
    </row>
    <row r="308" spans="1:8" x14ac:dyDescent="0.3">
      <c r="A308" s="28"/>
      <c r="B308" s="29"/>
      <c r="C308" s="6" t="s">
        <v>15</v>
      </c>
      <c r="D308" s="7">
        <v>637.40642800000001</v>
      </c>
      <c r="E308" s="7">
        <v>573.66578500000003</v>
      </c>
      <c r="F308" s="7">
        <v>261.98772200000002</v>
      </c>
      <c r="G308" s="7">
        <v>311.67806400000001</v>
      </c>
      <c r="H308" s="7">
        <v>598.85747400000002</v>
      </c>
    </row>
    <row r="309" spans="1:8" x14ac:dyDescent="0.3">
      <c r="A309" s="28"/>
      <c r="B309" s="29"/>
      <c r="C309" s="6" t="s">
        <v>16</v>
      </c>
      <c r="D309" s="7">
        <v>1195.572046</v>
      </c>
      <c r="E309" s="7">
        <v>1076.0148409999999</v>
      </c>
      <c r="F309" s="7">
        <v>341.4443</v>
      </c>
      <c r="G309" s="7">
        <v>734.57054100000005</v>
      </c>
      <c r="H309" s="7">
        <v>1127.3631849999999</v>
      </c>
    </row>
    <row r="310" spans="1:8" x14ac:dyDescent="0.3">
      <c r="A310" s="28"/>
      <c r="B310" s="29"/>
      <c r="C310" s="6" t="s">
        <v>64</v>
      </c>
      <c r="D310" s="7">
        <v>2.8446180000000001</v>
      </c>
      <c r="E310" s="7">
        <v>2.5601560000000001</v>
      </c>
      <c r="F310" s="7">
        <v>0</v>
      </c>
      <c r="G310" s="7">
        <v>2.5601560000000001</v>
      </c>
      <c r="H310" s="7">
        <v>2.8446180000000001</v>
      </c>
    </row>
    <row r="311" spans="1:8" x14ac:dyDescent="0.3">
      <c r="A311" s="28"/>
      <c r="B311" s="29"/>
      <c r="C311" s="6" t="s">
        <v>91</v>
      </c>
      <c r="D311" s="7">
        <v>6.1791840000000002</v>
      </c>
      <c r="E311" s="7">
        <v>5.5612649999999997</v>
      </c>
      <c r="F311" s="7">
        <v>0.18119399999999999</v>
      </c>
      <c r="G311" s="7">
        <v>5.380071</v>
      </c>
      <c r="H311" s="7">
        <v>6.1791840000000002</v>
      </c>
    </row>
    <row r="312" spans="1:8" x14ac:dyDescent="0.3">
      <c r="A312" s="28"/>
      <c r="B312" s="29"/>
      <c r="C312" s="6" t="s">
        <v>87</v>
      </c>
      <c r="D312" s="7">
        <v>24.801950999999999</v>
      </c>
      <c r="E312" s="7">
        <v>22.321756000000001</v>
      </c>
      <c r="F312" s="7">
        <v>0</v>
      </c>
      <c r="G312" s="7">
        <v>22.321756000000001</v>
      </c>
      <c r="H312" s="7">
        <v>24.538747000000001</v>
      </c>
    </row>
    <row r="313" spans="1:8" x14ac:dyDescent="0.3">
      <c r="A313" s="28"/>
      <c r="B313" s="29">
        <v>2</v>
      </c>
      <c r="C313" s="6" t="s">
        <v>20</v>
      </c>
      <c r="D313" s="7">
        <v>440.81621000000001</v>
      </c>
      <c r="E313" s="7">
        <v>330.61215700000002</v>
      </c>
      <c r="F313" s="7">
        <v>16.150922999999999</v>
      </c>
      <c r="G313" s="7">
        <v>314.46123499999999</v>
      </c>
      <c r="H313" s="7">
        <v>341.71129400000001</v>
      </c>
    </row>
    <row r="314" spans="1:8" x14ac:dyDescent="0.3">
      <c r="A314" s="28"/>
      <c r="B314" s="29"/>
      <c r="C314" s="6" t="s">
        <v>53</v>
      </c>
      <c r="D314" s="7">
        <v>642.52700500000003</v>
      </c>
      <c r="E314" s="7">
        <v>481.89525400000002</v>
      </c>
      <c r="F314" s="7">
        <v>170.204037</v>
      </c>
      <c r="G314" s="7">
        <v>311.691216</v>
      </c>
      <c r="H314" s="7">
        <v>524.86026800000002</v>
      </c>
    </row>
    <row r="315" spans="1:8" x14ac:dyDescent="0.3">
      <c r="A315" s="28"/>
      <c r="B315" s="29"/>
      <c r="C315" s="6" t="s">
        <v>74</v>
      </c>
      <c r="D315" s="7">
        <v>18.934279</v>
      </c>
      <c r="E315" s="7">
        <v>14.200709</v>
      </c>
      <c r="F315" s="7">
        <v>0</v>
      </c>
      <c r="G315" s="7">
        <v>14.200709</v>
      </c>
      <c r="H315" s="7">
        <v>18.934279</v>
      </c>
    </row>
    <row r="316" spans="1:8" x14ac:dyDescent="0.3">
      <c r="A316" s="28"/>
      <c r="B316" s="29"/>
      <c r="C316" s="6" t="s">
        <v>79</v>
      </c>
      <c r="D316" s="7">
        <v>5376.79817</v>
      </c>
      <c r="E316" s="7">
        <v>4032.5986269999999</v>
      </c>
      <c r="F316" s="7">
        <v>1285.1639580000001</v>
      </c>
      <c r="G316" s="7">
        <v>2747.4346690000002</v>
      </c>
      <c r="H316" s="7">
        <v>4562.198112</v>
      </c>
    </row>
    <row r="317" spans="1:8" x14ac:dyDescent="0.3">
      <c r="A317" s="28"/>
      <c r="B317" s="29"/>
      <c r="C317" s="6" t="s">
        <v>36</v>
      </c>
      <c r="D317" s="7">
        <v>930.42871700000001</v>
      </c>
      <c r="E317" s="7">
        <v>697.82153800000003</v>
      </c>
      <c r="F317" s="7">
        <v>95.582609000000005</v>
      </c>
      <c r="G317" s="7">
        <v>602.23892899999998</v>
      </c>
      <c r="H317" s="7">
        <v>779.44496900000001</v>
      </c>
    </row>
    <row r="318" spans="1:8" x14ac:dyDescent="0.3">
      <c r="A318" s="28"/>
      <c r="B318" s="29"/>
      <c r="C318" s="6" t="s">
        <v>8</v>
      </c>
      <c r="D318" s="7">
        <v>2595.455602</v>
      </c>
      <c r="E318" s="7">
        <v>1946.5917010000001</v>
      </c>
      <c r="F318" s="7">
        <v>160.92491100000001</v>
      </c>
      <c r="G318" s="7">
        <v>1785.66679</v>
      </c>
      <c r="H318" s="7">
        <v>2113.7087510000001</v>
      </c>
    </row>
    <row r="319" spans="1:8" x14ac:dyDescent="0.3">
      <c r="A319" s="28"/>
      <c r="B319" s="29"/>
      <c r="C319" s="6" t="s">
        <v>37</v>
      </c>
      <c r="D319" s="7">
        <v>1870.9646029999999</v>
      </c>
      <c r="E319" s="7">
        <v>1403.223452</v>
      </c>
      <c r="F319" s="7">
        <v>280.65859699999999</v>
      </c>
      <c r="G319" s="7">
        <v>1122.5648550000001</v>
      </c>
      <c r="H319" s="7">
        <v>1634.7170739999999</v>
      </c>
    </row>
    <row r="320" spans="1:8" x14ac:dyDescent="0.3">
      <c r="A320" s="28"/>
      <c r="B320" s="29"/>
      <c r="C320" s="6" t="s">
        <v>39</v>
      </c>
      <c r="D320" s="7">
        <v>2727.111766</v>
      </c>
      <c r="E320" s="7">
        <v>2045.3338249999999</v>
      </c>
      <c r="F320" s="7">
        <v>462.294825</v>
      </c>
      <c r="G320" s="7">
        <v>1583.039</v>
      </c>
      <c r="H320" s="7">
        <v>2132.007263</v>
      </c>
    </row>
    <row r="321" spans="1:8" x14ac:dyDescent="0.3">
      <c r="A321" s="28"/>
      <c r="B321" s="29"/>
      <c r="C321" s="6" t="s">
        <v>55</v>
      </c>
      <c r="D321" s="7">
        <v>19.121893</v>
      </c>
      <c r="E321" s="7">
        <v>14.341419</v>
      </c>
      <c r="F321" s="7">
        <v>4.4286820000000002</v>
      </c>
      <c r="G321" s="7">
        <v>9.9127379999999992</v>
      </c>
      <c r="H321" s="7">
        <v>14.66775</v>
      </c>
    </row>
    <row r="322" spans="1:8" x14ac:dyDescent="0.3">
      <c r="A322" s="28"/>
      <c r="B322" s="29"/>
      <c r="C322" s="6" t="s">
        <v>41</v>
      </c>
      <c r="D322" s="7">
        <v>15862.883925</v>
      </c>
      <c r="E322" s="7">
        <v>11897.162944</v>
      </c>
      <c r="F322" s="7">
        <v>3592.910183</v>
      </c>
      <c r="G322" s="7">
        <v>8304.2527609999997</v>
      </c>
      <c r="H322" s="7">
        <v>12704.944750000001</v>
      </c>
    </row>
    <row r="323" spans="1:8" x14ac:dyDescent="0.3">
      <c r="A323" s="28"/>
      <c r="B323" s="29"/>
      <c r="C323" s="6" t="s">
        <v>89</v>
      </c>
      <c r="D323" s="7">
        <v>412.88852700000001</v>
      </c>
      <c r="E323" s="7">
        <v>309.66639500000002</v>
      </c>
      <c r="F323" s="7">
        <v>3.0373100000000002</v>
      </c>
      <c r="G323" s="7">
        <v>306.62908499999998</v>
      </c>
      <c r="H323" s="7">
        <v>379.46610800000002</v>
      </c>
    </row>
    <row r="324" spans="1:8" x14ac:dyDescent="0.3">
      <c r="A324" s="28"/>
      <c r="B324" s="29"/>
      <c r="C324" s="6" t="s">
        <v>90</v>
      </c>
      <c r="D324" s="7">
        <v>228.23337100000001</v>
      </c>
      <c r="E324" s="7">
        <v>171.175028</v>
      </c>
      <c r="F324" s="7">
        <v>113.742851</v>
      </c>
      <c r="G324" s="7">
        <v>57.432177000000003</v>
      </c>
      <c r="H324" s="7">
        <v>176.89683500000001</v>
      </c>
    </row>
    <row r="325" spans="1:8" x14ac:dyDescent="0.3">
      <c r="A325" s="28"/>
      <c r="B325" s="29"/>
      <c r="C325" s="6" t="s">
        <v>11</v>
      </c>
      <c r="D325" s="7">
        <v>324.23582299999998</v>
      </c>
      <c r="E325" s="7">
        <v>243.17686699999999</v>
      </c>
      <c r="F325" s="7">
        <v>29.209271000000001</v>
      </c>
      <c r="G325" s="7">
        <v>213.96759700000001</v>
      </c>
      <c r="H325" s="7">
        <v>305.68170700000002</v>
      </c>
    </row>
    <row r="326" spans="1:8" x14ac:dyDescent="0.3">
      <c r="A326" s="28"/>
      <c r="B326" s="29"/>
      <c r="C326" s="6" t="s">
        <v>56</v>
      </c>
      <c r="D326" s="7">
        <v>222.50035500000001</v>
      </c>
      <c r="E326" s="7">
        <v>166.87526600000001</v>
      </c>
      <c r="F326" s="7">
        <v>0</v>
      </c>
      <c r="G326" s="7">
        <v>166.87526600000001</v>
      </c>
      <c r="H326" s="7">
        <v>197.91752600000001</v>
      </c>
    </row>
    <row r="327" spans="1:8" x14ac:dyDescent="0.3">
      <c r="A327" s="28"/>
      <c r="B327" s="29"/>
      <c r="C327" s="6" t="s">
        <v>60</v>
      </c>
      <c r="D327" s="7">
        <v>7600.7429089999996</v>
      </c>
      <c r="E327" s="7">
        <v>5700.5571819999996</v>
      </c>
      <c r="F327" s="7">
        <v>291.668904</v>
      </c>
      <c r="G327" s="7">
        <v>5408.8882780000004</v>
      </c>
      <c r="H327" s="7">
        <v>6492.9246009999997</v>
      </c>
    </row>
    <row r="328" spans="1:8" x14ac:dyDescent="0.3">
      <c r="A328" s="28"/>
      <c r="B328" s="29"/>
      <c r="C328" s="6" t="s">
        <v>43</v>
      </c>
      <c r="D328" s="7">
        <v>103.079841</v>
      </c>
      <c r="E328" s="7">
        <v>77.309881000000004</v>
      </c>
      <c r="F328" s="7">
        <v>19.813575</v>
      </c>
      <c r="G328" s="7">
        <v>57.496305999999997</v>
      </c>
      <c r="H328" s="7">
        <v>103.079841</v>
      </c>
    </row>
    <row r="329" spans="1:8" x14ac:dyDescent="0.3">
      <c r="A329" s="28"/>
      <c r="B329" s="29"/>
      <c r="C329" s="6" t="s">
        <v>46</v>
      </c>
      <c r="D329" s="7">
        <v>956.41142000000002</v>
      </c>
      <c r="E329" s="7">
        <v>717.30856500000004</v>
      </c>
      <c r="F329" s="7">
        <v>323.43356399999999</v>
      </c>
      <c r="G329" s="7">
        <v>393.875001</v>
      </c>
      <c r="H329" s="7">
        <v>877.00118599999996</v>
      </c>
    </row>
    <row r="330" spans="1:8" x14ac:dyDescent="0.3">
      <c r="A330" s="28"/>
      <c r="B330" s="29"/>
      <c r="C330" s="6" t="s">
        <v>66</v>
      </c>
      <c r="D330" s="7">
        <v>409.32861400000002</v>
      </c>
      <c r="E330" s="7">
        <v>306.99646000000001</v>
      </c>
      <c r="F330" s="7">
        <v>178.229118</v>
      </c>
      <c r="G330" s="7">
        <v>128.76734300000001</v>
      </c>
      <c r="H330" s="7">
        <v>409.32861400000002</v>
      </c>
    </row>
    <row r="331" spans="1:8" x14ac:dyDescent="0.3">
      <c r="A331" s="28"/>
      <c r="B331" s="29"/>
      <c r="C331" s="6" t="s">
        <v>92</v>
      </c>
      <c r="D331" s="7">
        <v>11.004928</v>
      </c>
      <c r="E331" s="7">
        <v>8.2536959999999997</v>
      </c>
      <c r="F331" s="7">
        <v>7.7354969999999996</v>
      </c>
      <c r="G331" s="7">
        <v>0.51819899999999997</v>
      </c>
      <c r="H331" s="7">
        <v>8.7014910000000008</v>
      </c>
    </row>
    <row r="332" spans="1:8" x14ac:dyDescent="0.3">
      <c r="A332" s="28"/>
      <c r="B332" s="29">
        <v>3</v>
      </c>
      <c r="C332" s="6" t="s">
        <v>23</v>
      </c>
      <c r="D332" s="7">
        <v>7326.1378560000003</v>
      </c>
      <c r="E332" s="7">
        <v>3663.0689280000001</v>
      </c>
      <c r="F332" s="7">
        <v>2577.9829209999998</v>
      </c>
      <c r="G332" s="7">
        <v>1085.0860070000001</v>
      </c>
      <c r="H332" s="7">
        <v>4874.65398</v>
      </c>
    </row>
    <row r="333" spans="1:8" x14ac:dyDescent="0.3">
      <c r="A333" s="28"/>
      <c r="B333" s="29"/>
      <c r="C333" s="6" t="s">
        <v>24</v>
      </c>
      <c r="D333" s="7">
        <v>21863.735432000001</v>
      </c>
      <c r="E333" s="7">
        <v>10931.867716000001</v>
      </c>
      <c r="F333" s="7">
        <v>4569.1259529999998</v>
      </c>
      <c r="G333" s="7">
        <v>6362.741763</v>
      </c>
      <c r="H333" s="7">
        <v>15047.813722000001</v>
      </c>
    </row>
    <row r="334" spans="1:8" x14ac:dyDescent="0.3">
      <c r="A334" s="28"/>
      <c r="B334" s="29"/>
      <c r="C334" s="6" t="s">
        <v>61</v>
      </c>
      <c r="D334" s="7">
        <v>7763.0136590000002</v>
      </c>
      <c r="E334" s="7">
        <v>3881.5068299999998</v>
      </c>
      <c r="F334" s="7">
        <v>2828.9663690000002</v>
      </c>
      <c r="G334" s="7">
        <v>1052.5404599999999</v>
      </c>
      <c r="H334" s="7">
        <v>6003.5732150000003</v>
      </c>
    </row>
    <row r="335" spans="1:8" x14ac:dyDescent="0.3">
      <c r="A335" s="28"/>
      <c r="B335" s="29"/>
      <c r="C335" s="6" t="s">
        <v>29</v>
      </c>
      <c r="D335" s="7">
        <v>11220.889537999999</v>
      </c>
      <c r="E335" s="7">
        <v>5610.4447689999997</v>
      </c>
      <c r="F335" s="7">
        <v>2085.9303690000002</v>
      </c>
      <c r="G335" s="7">
        <v>3524.5144</v>
      </c>
      <c r="H335" s="7">
        <v>8499.4544299999998</v>
      </c>
    </row>
    <row r="336" spans="1:8" x14ac:dyDescent="0.3">
      <c r="A336" s="14" t="s">
        <v>139</v>
      </c>
      <c r="B336" s="11"/>
      <c r="C336" s="11"/>
      <c r="D336" s="12">
        <v>100094.23988200001</v>
      </c>
      <c r="E336" s="12">
        <v>64702.285102000002</v>
      </c>
      <c r="F336" s="12">
        <v>22383.625134000002</v>
      </c>
      <c r="G336" s="12">
        <v>42318.659970000001</v>
      </c>
      <c r="H336" s="12">
        <v>78919.611046999999</v>
      </c>
    </row>
    <row r="337" spans="1:8" x14ac:dyDescent="0.3">
      <c r="A337" s="28" t="s">
        <v>93</v>
      </c>
      <c r="B337" s="29">
        <v>1</v>
      </c>
      <c r="C337" s="6" t="s">
        <v>15</v>
      </c>
      <c r="D337" s="7">
        <v>84.732434999999995</v>
      </c>
      <c r="E337" s="7">
        <v>76.259191999999999</v>
      </c>
      <c r="F337" s="7">
        <v>0</v>
      </c>
      <c r="G337" s="7">
        <v>76.259191999999999</v>
      </c>
      <c r="H337" s="7">
        <v>77.293946000000005</v>
      </c>
    </row>
    <row r="338" spans="1:8" x14ac:dyDescent="0.3">
      <c r="A338" s="28"/>
      <c r="B338" s="29"/>
      <c r="C338" s="6" t="s">
        <v>16</v>
      </c>
      <c r="D338" s="7">
        <v>65.161688999999996</v>
      </c>
      <c r="E338" s="7">
        <v>58.645519999999998</v>
      </c>
      <c r="F338" s="7">
        <v>0</v>
      </c>
      <c r="G338" s="7">
        <v>58.645519999999998</v>
      </c>
      <c r="H338" s="7">
        <v>60.419662000000002</v>
      </c>
    </row>
    <row r="339" spans="1:8" x14ac:dyDescent="0.3">
      <c r="A339" s="28"/>
      <c r="B339" s="29"/>
      <c r="C339" s="6" t="s">
        <v>28</v>
      </c>
      <c r="D339" s="7">
        <v>141.19998000000001</v>
      </c>
      <c r="E339" s="7">
        <v>127.079982</v>
      </c>
      <c r="F339" s="7">
        <v>0</v>
      </c>
      <c r="G339" s="7">
        <v>127.079982</v>
      </c>
      <c r="H339" s="7">
        <v>141.032093</v>
      </c>
    </row>
    <row r="340" spans="1:8" x14ac:dyDescent="0.3">
      <c r="A340" s="28"/>
      <c r="B340" s="29">
        <v>2</v>
      </c>
      <c r="C340" s="6" t="s">
        <v>21</v>
      </c>
      <c r="D340" s="7">
        <v>360.84699899999998</v>
      </c>
      <c r="E340" s="7">
        <v>270.63524899999999</v>
      </c>
      <c r="F340" s="7">
        <v>2.4463430000000002</v>
      </c>
      <c r="G340" s="7">
        <v>268.18890599999997</v>
      </c>
      <c r="H340" s="7">
        <v>302.86861599999997</v>
      </c>
    </row>
    <row r="341" spans="1:8" x14ac:dyDescent="0.3">
      <c r="A341" s="28"/>
      <c r="B341" s="29"/>
      <c r="C341" s="6" t="s">
        <v>36</v>
      </c>
      <c r="D341" s="7">
        <v>14.454288999999999</v>
      </c>
      <c r="E341" s="7">
        <v>10.840717</v>
      </c>
      <c r="F341" s="7">
        <v>3.6999439999999999</v>
      </c>
      <c r="G341" s="7">
        <v>7.1407730000000003</v>
      </c>
      <c r="H341" s="7">
        <v>14.454288999999999</v>
      </c>
    </row>
    <row r="342" spans="1:8" x14ac:dyDescent="0.3">
      <c r="A342" s="28"/>
      <c r="B342" s="29"/>
      <c r="C342" s="6" t="s">
        <v>39</v>
      </c>
      <c r="D342" s="7">
        <v>457.300389</v>
      </c>
      <c r="E342" s="7">
        <v>342.97529200000002</v>
      </c>
      <c r="F342" s="7">
        <v>206.198262</v>
      </c>
      <c r="G342" s="7">
        <v>136.77703</v>
      </c>
      <c r="H342" s="7">
        <v>393.81435399999998</v>
      </c>
    </row>
    <row r="343" spans="1:8" x14ac:dyDescent="0.3">
      <c r="A343" s="28"/>
      <c r="B343" s="29">
        <v>3</v>
      </c>
      <c r="C343" s="6" t="s">
        <v>8</v>
      </c>
      <c r="D343" s="7">
        <v>7132.6413549999997</v>
      </c>
      <c r="E343" s="7">
        <v>3566.3206770000002</v>
      </c>
      <c r="F343" s="7">
        <v>4.6702919999999999</v>
      </c>
      <c r="G343" s="7">
        <v>3561.6503859999998</v>
      </c>
      <c r="H343" s="7">
        <v>4602.8201719999997</v>
      </c>
    </row>
    <row r="344" spans="1:8" x14ac:dyDescent="0.3">
      <c r="A344" s="28"/>
      <c r="B344" s="29"/>
      <c r="C344" s="6" t="s">
        <v>23</v>
      </c>
      <c r="D344" s="7">
        <v>4948.9420140000002</v>
      </c>
      <c r="E344" s="7">
        <v>2474.4710070000001</v>
      </c>
      <c r="F344" s="7">
        <v>436.03813000000002</v>
      </c>
      <c r="G344" s="7">
        <v>2038.432877</v>
      </c>
      <c r="H344" s="7">
        <v>3023.1288209999998</v>
      </c>
    </row>
    <row r="345" spans="1:8" x14ac:dyDescent="0.3">
      <c r="A345" s="28"/>
      <c r="B345" s="29"/>
      <c r="C345" s="6" t="s">
        <v>24</v>
      </c>
      <c r="D345" s="7">
        <v>2855.1069670000002</v>
      </c>
      <c r="E345" s="7">
        <v>1427.5534829999999</v>
      </c>
      <c r="F345" s="7">
        <v>0</v>
      </c>
      <c r="G345" s="7">
        <v>1427.5534829999999</v>
      </c>
      <c r="H345" s="7">
        <v>1927.65759</v>
      </c>
    </row>
    <row r="346" spans="1:8" x14ac:dyDescent="0.3">
      <c r="A346" s="28"/>
      <c r="B346" s="29"/>
      <c r="C346" s="6" t="s">
        <v>29</v>
      </c>
      <c r="D346" s="7">
        <v>8557.2611880000004</v>
      </c>
      <c r="E346" s="7">
        <v>4278.6305940000002</v>
      </c>
      <c r="F346" s="7">
        <v>0</v>
      </c>
      <c r="G346" s="7">
        <v>4278.6305940000002</v>
      </c>
      <c r="H346" s="7">
        <v>5315.7282640000003</v>
      </c>
    </row>
    <row r="347" spans="1:8" x14ac:dyDescent="0.3">
      <c r="A347" s="14" t="s">
        <v>140</v>
      </c>
      <c r="B347" s="11"/>
      <c r="C347" s="11"/>
      <c r="D347" s="12">
        <v>24617.647304999999</v>
      </c>
      <c r="E347" s="12">
        <v>12633.411713000001</v>
      </c>
      <c r="F347" s="12">
        <v>653.05297100000007</v>
      </c>
      <c r="G347" s="12">
        <v>11980.358743000001</v>
      </c>
      <c r="H347" s="12">
        <v>15859.217807000001</v>
      </c>
    </row>
    <row r="348" spans="1:8" x14ac:dyDescent="0.3">
      <c r="A348" s="28" t="s">
        <v>94</v>
      </c>
      <c r="B348" s="29">
        <v>1</v>
      </c>
      <c r="C348" s="6" t="s">
        <v>54</v>
      </c>
      <c r="D348" s="7">
        <v>313.23728499999999</v>
      </c>
      <c r="E348" s="7">
        <v>281.91355600000003</v>
      </c>
      <c r="F348" s="7">
        <v>291.27460300000001</v>
      </c>
      <c r="G348" s="7">
        <v>0</v>
      </c>
      <c r="H348" s="7">
        <v>292.52120300000001</v>
      </c>
    </row>
    <row r="349" spans="1:8" x14ac:dyDescent="0.3">
      <c r="A349" s="28"/>
      <c r="B349" s="29"/>
      <c r="C349" s="6" t="s">
        <v>12</v>
      </c>
      <c r="D349" s="7">
        <v>332.94977</v>
      </c>
      <c r="E349" s="7">
        <v>299.65479299999998</v>
      </c>
      <c r="F349" s="7">
        <v>330.38944400000003</v>
      </c>
      <c r="G349" s="7">
        <v>0</v>
      </c>
      <c r="H349" s="7">
        <v>332.94976800000001</v>
      </c>
    </row>
    <row r="350" spans="1:8" x14ac:dyDescent="0.3">
      <c r="A350" s="28"/>
      <c r="B350" s="29"/>
      <c r="C350" s="6" t="s">
        <v>27</v>
      </c>
      <c r="D350" s="7">
        <v>62.241216000000001</v>
      </c>
      <c r="E350" s="7">
        <v>56.017094</v>
      </c>
      <c r="F350" s="7">
        <v>56.585151000000003</v>
      </c>
      <c r="G350" s="7">
        <v>0</v>
      </c>
      <c r="H350" s="7">
        <v>62.228386999999998</v>
      </c>
    </row>
    <row r="351" spans="1:8" x14ac:dyDescent="0.3">
      <c r="A351" s="28"/>
      <c r="B351" s="29"/>
      <c r="C351" s="6" t="s">
        <v>72</v>
      </c>
      <c r="D351" s="7">
        <v>136.07577000000001</v>
      </c>
      <c r="E351" s="7">
        <v>122.468193</v>
      </c>
      <c r="F351" s="7">
        <v>135.868461</v>
      </c>
      <c r="G351" s="7">
        <v>0</v>
      </c>
      <c r="H351" s="7">
        <v>136.07577000000001</v>
      </c>
    </row>
    <row r="352" spans="1:8" x14ac:dyDescent="0.3">
      <c r="A352" s="28"/>
      <c r="B352" s="29"/>
      <c r="C352" s="6" t="s">
        <v>31</v>
      </c>
      <c r="D352" s="7">
        <v>86.607842000000005</v>
      </c>
      <c r="E352" s="7">
        <v>77.947057999999998</v>
      </c>
      <c r="F352" s="7">
        <v>78.707464999999999</v>
      </c>
      <c r="G352" s="7">
        <v>0</v>
      </c>
      <c r="H352" s="7">
        <v>86.607842000000005</v>
      </c>
    </row>
    <row r="353" spans="1:8" x14ac:dyDescent="0.3">
      <c r="A353" s="28"/>
      <c r="B353" s="29"/>
      <c r="C353" s="6" t="s">
        <v>87</v>
      </c>
      <c r="D353" s="7">
        <v>396.31115599999998</v>
      </c>
      <c r="E353" s="7">
        <v>356.68004000000002</v>
      </c>
      <c r="F353" s="7">
        <v>373.71198900000002</v>
      </c>
      <c r="G353" s="7">
        <v>0</v>
      </c>
      <c r="H353" s="7">
        <v>396.31115499999999</v>
      </c>
    </row>
    <row r="354" spans="1:8" x14ac:dyDescent="0.3">
      <c r="A354" s="28"/>
      <c r="B354" s="29"/>
      <c r="C354" s="6" t="s">
        <v>32</v>
      </c>
      <c r="D354" s="7">
        <v>170.862393</v>
      </c>
      <c r="E354" s="7">
        <v>153.77615299999999</v>
      </c>
      <c r="F354" s="7">
        <v>154.85412700000001</v>
      </c>
      <c r="G354" s="7">
        <v>0</v>
      </c>
      <c r="H354" s="7">
        <v>170.862393</v>
      </c>
    </row>
    <row r="355" spans="1:8" x14ac:dyDescent="0.3">
      <c r="A355" s="28"/>
      <c r="B355" s="29">
        <v>2</v>
      </c>
      <c r="C355" s="6" t="s">
        <v>20</v>
      </c>
      <c r="D355" s="7">
        <v>185.68385799999999</v>
      </c>
      <c r="E355" s="7">
        <v>139.26289399999999</v>
      </c>
      <c r="F355" s="7">
        <v>156.31458499999999</v>
      </c>
      <c r="G355" s="7">
        <v>0</v>
      </c>
      <c r="H355" s="7">
        <v>149.04338899999999</v>
      </c>
    </row>
    <row r="356" spans="1:8" x14ac:dyDescent="0.3">
      <c r="A356" s="28"/>
      <c r="B356" s="29"/>
      <c r="C356" s="6" t="s">
        <v>50</v>
      </c>
      <c r="D356" s="7">
        <v>204.92955799999999</v>
      </c>
      <c r="E356" s="7">
        <v>153.697169</v>
      </c>
      <c r="F356" s="7">
        <v>200.64505600000001</v>
      </c>
      <c r="G356" s="7">
        <v>0</v>
      </c>
      <c r="H356" s="7">
        <v>197.39283900000001</v>
      </c>
    </row>
    <row r="357" spans="1:8" x14ac:dyDescent="0.3">
      <c r="A357" s="28"/>
      <c r="B357" s="29"/>
      <c r="C357" s="6" t="s">
        <v>51</v>
      </c>
      <c r="D357" s="7">
        <v>3326.5317639999998</v>
      </c>
      <c r="E357" s="7">
        <v>2494.898823</v>
      </c>
      <c r="F357" s="7">
        <v>3006.7183530000002</v>
      </c>
      <c r="G357" s="7">
        <v>0</v>
      </c>
      <c r="H357" s="7">
        <v>3275.4515240000001</v>
      </c>
    </row>
    <row r="358" spans="1:8" x14ac:dyDescent="0.3">
      <c r="A358" s="28"/>
      <c r="B358" s="29"/>
      <c r="C358" s="6" t="s">
        <v>95</v>
      </c>
      <c r="D358" s="7">
        <v>6.5357500000000002</v>
      </c>
      <c r="E358" s="7">
        <v>4.9018119999999996</v>
      </c>
      <c r="F358" s="7">
        <v>6.5357500000000002</v>
      </c>
      <c r="G358" s="7">
        <v>0</v>
      </c>
      <c r="H358" s="7">
        <v>6.5357500000000002</v>
      </c>
    </row>
    <row r="359" spans="1:8" x14ac:dyDescent="0.3">
      <c r="A359" s="28"/>
      <c r="B359" s="29"/>
      <c r="C359" s="6" t="s">
        <v>53</v>
      </c>
      <c r="D359" s="7">
        <v>940.43758800000001</v>
      </c>
      <c r="E359" s="7">
        <v>705.32819099999995</v>
      </c>
      <c r="F359" s="7">
        <v>719.142019</v>
      </c>
      <c r="G359" s="7">
        <v>0</v>
      </c>
      <c r="H359" s="7">
        <v>937.36598100000003</v>
      </c>
    </row>
    <row r="360" spans="1:8" x14ac:dyDescent="0.3">
      <c r="A360" s="28"/>
      <c r="B360" s="29"/>
      <c r="C360" s="6" t="s">
        <v>8</v>
      </c>
      <c r="D360" s="7">
        <v>160.70531099999999</v>
      </c>
      <c r="E360" s="7">
        <v>120.528983</v>
      </c>
      <c r="F360" s="7">
        <v>134.69735700000001</v>
      </c>
      <c r="G360" s="7">
        <v>0</v>
      </c>
      <c r="H360" s="7">
        <v>160.70531099999999</v>
      </c>
    </row>
    <row r="361" spans="1:8" x14ac:dyDescent="0.3">
      <c r="A361" s="28"/>
      <c r="B361" s="29"/>
      <c r="C361" s="6" t="s">
        <v>96</v>
      </c>
      <c r="D361" s="7">
        <v>4.7632839999999996</v>
      </c>
      <c r="E361" s="7">
        <v>3.5724629999999999</v>
      </c>
      <c r="F361" s="7">
        <v>4.7632839999999996</v>
      </c>
      <c r="G361" s="7">
        <v>0</v>
      </c>
      <c r="H361" s="7">
        <v>4.7632839999999996</v>
      </c>
    </row>
    <row r="362" spans="1:8" x14ac:dyDescent="0.3">
      <c r="A362" s="28"/>
      <c r="B362" s="29"/>
      <c r="C362" s="6" t="s">
        <v>22</v>
      </c>
      <c r="D362" s="7">
        <v>49.790863000000002</v>
      </c>
      <c r="E362" s="7">
        <v>37.343147000000002</v>
      </c>
      <c r="F362" s="7">
        <v>44.610996</v>
      </c>
      <c r="G362" s="7">
        <v>0</v>
      </c>
      <c r="H362" s="7">
        <v>49.790863000000002</v>
      </c>
    </row>
    <row r="363" spans="1:8" x14ac:dyDescent="0.3">
      <c r="A363" s="28"/>
      <c r="B363" s="29"/>
      <c r="C363" s="6" t="s">
        <v>9</v>
      </c>
      <c r="D363" s="7">
        <v>14311.484753000001</v>
      </c>
      <c r="E363" s="7">
        <v>10733.613565</v>
      </c>
      <c r="F363" s="7">
        <v>14122.823119999999</v>
      </c>
      <c r="G363" s="7">
        <v>0</v>
      </c>
      <c r="H363" s="7">
        <v>14242.107527</v>
      </c>
    </row>
    <row r="364" spans="1:8" x14ac:dyDescent="0.3">
      <c r="A364" s="28"/>
      <c r="B364" s="29"/>
      <c r="C364" s="6" t="s">
        <v>24</v>
      </c>
      <c r="D364" s="7">
        <v>1059.615738</v>
      </c>
      <c r="E364" s="7">
        <v>794.71180300000003</v>
      </c>
      <c r="F364" s="7">
        <v>835.44699700000001</v>
      </c>
      <c r="G364" s="7">
        <v>0</v>
      </c>
      <c r="H364" s="7">
        <v>1059.236281</v>
      </c>
    </row>
    <row r="365" spans="1:8" x14ac:dyDescent="0.3">
      <c r="A365" s="28"/>
      <c r="B365" s="29"/>
      <c r="C365" s="6" t="s">
        <v>55</v>
      </c>
      <c r="D365" s="7">
        <v>17.633216999999998</v>
      </c>
      <c r="E365" s="7">
        <v>13.224913000000001</v>
      </c>
      <c r="F365" s="7">
        <v>3.0833400000000002</v>
      </c>
      <c r="G365" s="7">
        <v>10.141572</v>
      </c>
      <c r="H365" s="7">
        <v>17.633216999999998</v>
      </c>
    </row>
    <row r="366" spans="1:8" x14ac:dyDescent="0.3">
      <c r="A366" s="28"/>
      <c r="B366" s="29"/>
      <c r="C366" s="6" t="s">
        <v>11</v>
      </c>
      <c r="D366" s="7">
        <v>564.97116300000005</v>
      </c>
      <c r="E366" s="7">
        <v>423.72837199999998</v>
      </c>
      <c r="F366" s="7">
        <v>469.164086</v>
      </c>
      <c r="G366" s="7">
        <v>0</v>
      </c>
      <c r="H366" s="7">
        <v>564.90496599999994</v>
      </c>
    </row>
    <row r="367" spans="1:8" x14ac:dyDescent="0.3">
      <c r="A367" s="28"/>
      <c r="B367" s="29"/>
      <c r="C367" s="6" t="s">
        <v>59</v>
      </c>
      <c r="D367" s="7">
        <v>237.42829399999999</v>
      </c>
      <c r="E367" s="7">
        <v>178.07122100000001</v>
      </c>
      <c r="F367" s="7">
        <v>237.047495</v>
      </c>
      <c r="G367" s="7">
        <v>0</v>
      </c>
      <c r="H367" s="7">
        <v>237.42829399999999</v>
      </c>
    </row>
    <row r="368" spans="1:8" x14ac:dyDescent="0.3">
      <c r="A368" s="28"/>
      <c r="B368" s="29"/>
      <c r="C368" s="6" t="s">
        <v>26</v>
      </c>
      <c r="D368" s="7">
        <v>4.0273760000000003</v>
      </c>
      <c r="E368" s="7">
        <v>3.0205320000000002</v>
      </c>
      <c r="F368" s="7">
        <v>4.0273760000000003</v>
      </c>
      <c r="G368" s="7">
        <v>0</v>
      </c>
      <c r="H368" s="7">
        <v>4.0273760000000003</v>
      </c>
    </row>
    <row r="369" spans="1:8" x14ac:dyDescent="0.3">
      <c r="A369" s="28"/>
      <c r="B369" s="29">
        <v>3</v>
      </c>
      <c r="C369" s="6" t="s">
        <v>10</v>
      </c>
      <c r="D369" s="7">
        <v>17376.887589999998</v>
      </c>
      <c r="E369" s="7">
        <v>8688.4437949999992</v>
      </c>
      <c r="F369" s="7">
        <v>17222.643830000001</v>
      </c>
      <c r="G369" s="7">
        <v>0</v>
      </c>
      <c r="H369" s="7">
        <v>17360.548886</v>
      </c>
    </row>
    <row r="370" spans="1:8" x14ac:dyDescent="0.3">
      <c r="A370" s="28"/>
      <c r="B370" s="29"/>
      <c r="C370" s="6" t="s">
        <v>58</v>
      </c>
      <c r="D370" s="7">
        <v>92.567657999999994</v>
      </c>
      <c r="E370" s="7">
        <v>46.283828999999997</v>
      </c>
      <c r="F370" s="7">
        <v>88.056690000000003</v>
      </c>
      <c r="G370" s="7">
        <v>0</v>
      </c>
      <c r="H370" s="7">
        <v>92.567657999999994</v>
      </c>
    </row>
    <row r="371" spans="1:8" x14ac:dyDescent="0.3">
      <c r="A371" s="28"/>
      <c r="B371" s="29"/>
      <c r="C371" s="6" t="s">
        <v>61</v>
      </c>
      <c r="D371" s="7">
        <v>15961.228290999999</v>
      </c>
      <c r="E371" s="7">
        <v>7980.6141459999999</v>
      </c>
      <c r="F371" s="7">
        <v>13999.716258</v>
      </c>
      <c r="G371" s="7">
        <v>0</v>
      </c>
      <c r="H371" s="7">
        <v>15944.03204</v>
      </c>
    </row>
    <row r="372" spans="1:8" x14ac:dyDescent="0.3">
      <c r="A372" s="14" t="s">
        <v>141</v>
      </c>
      <c r="B372" s="11"/>
      <c r="C372" s="11"/>
      <c r="D372" s="12">
        <v>56003.507487999996</v>
      </c>
      <c r="E372" s="12">
        <v>33869.702544999993</v>
      </c>
      <c r="F372" s="12">
        <v>52676.827831999995</v>
      </c>
      <c r="G372" s="12">
        <v>10.141572</v>
      </c>
      <c r="H372" s="12">
        <v>55781.091703999999</v>
      </c>
    </row>
    <row r="373" spans="1:8" x14ac:dyDescent="0.3">
      <c r="A373" s="28" t="s">
        <v>97</v>
      </c>
      <c r="B373" s="29">
        <v>1</v>
      </c>
      <c r="C373" s="6" t="s">
        <v>21</v>
      </c>
      <c r="D373" s="7">
        <v>105.804057</v>
      </c>
      <c r="E373" s="7">
        <v>95.223652000000001</v>
      </c>
      <c r="F373" s="7">
        <v>1.314284</v>
      </c>
      <c r="G373" s="7">
        <v>93.909368000000001</v>
      </c>
      <c r="H373" s="7">
        <v>102.482071</v>
      </c>
    </row>
    <row r="374" spans="1:8" x14ac:dyDescent="0.3">
      <c r="A374" s="28"/>
      <c r="B374" s="29"/>
      <c r="C374" s="6" t="s">
        <v>38</v>
      </c>
      <c r="D374" s="7">
        <v>1082.3160339999999</v>
      </c>
      <c r="E374" s="7">
        <v>974.084431</v>
      </c>
      <c r="F374" s="7">
        <v>38.305518999999997</v>
      </c>
      <c r="G374" s="7">
        <v>935.77891199999999</v>
      </c>
      <c r="H374" s="7">
        <v>1079.8128690000001</v>
      </c>
    </row>
    <row r="375" spans="1:8" x14ac:dyDescent="0.3">
      <c r="A375" s="28"/>
      <c r="B375" s="29"/>
      <c r="C375" s="6" t="s">
        <v>39</v>
      </c>
      <c r="D375" s="7">
        <v>39.636235999999997</v>
      </c>
      <c r="E375" s="7">
        <v>35.672612999999998</v>
      </c>
      <c r="F375" s="7">
        <v>0</v>
      </c>
      <c r="G375" s="7">
        <v>35.672612999999998</v>
      </c>
      <c r="H375" s="7">
        <v>39.636235999999997</v>
      </c>
    </row>
    <row r="376" spans="1:8" x14ac:dyDescent="0.3">
      <c r="A376" s="28"/>
      <c r="B376" s="29"/>
      <c r="C376" s="6" t="s">
        <v>63</v>
      </c>
      <c r="D376" s="7">
        <v>157.50755899999999</v>
      </c>
      <c r="E376" s="7">
        <v>141.75680299999999</v>
      </c>
      <c r="F376" s="7">
        <v>12.458065</v>
      </c>
      <c r="G376" s="7">
        <v>129.29873699999999</v>
      </c>
      <c r="H376" s="7">
        <v>154.96246199999999</v>
      </c>
    </row>
    <row r="377" spans="1:8" x14ac:dyDescent="0.3">
      <c r="A377" s="28"/>
      <c r="B377" s="29"/>
      <c r="C377" s="6" t="s">
        <v>27</v>
      </c>
      <c r="D377" s="7">
        <v>327.50904800000001</v>
      </c>
      <c r="E377" s="7">
        <v>294.75814300000002</v>
      </c>
      <c r="F377" s="7">
        <v>75.614766000000003</v>
      </c>
      <c r="G377" s="7">
        <v>219.14337699999999</v>
      </c>
      <c r="H377" s="7">
        <v>320.152154</v>
      </c>
    </row>
    <row r="378" spans="1:8" x14ac:dyDescent="0.3">
      <c r="A378" s="28"/>
      <c r="B378" s="29"/>
      <c r="C378" s="6" t="s">
        <v>47</v>
      </c>
      <c r="D378" s="7">
        <v>9.3265000000000001E-2</v>
      </c>
      <c r="E378" s="7">
        <v>8.3939E-2</v>
      </c>
      <c r="F378" s="7">
        <v>0</v>
      </c>
      <c r="G378" s="7">
        <v>8.3939E-2</v>
      </c>
      <c r="H378" s="7">
        <v>9.3265000000000001E-2</v>
      </c>
    </row>
    <row r="379" spans="1:8" x14ac:dyDescent="0.3">
      <c r="A379" s="28"/>
      <c r="B379" s="29"/>
      <c r="C379" s="6" t="s">
        <v>48</v>
      </c>
      <c r="D379" s="7">
        <v>4.9425999999999998E-2</v>
      </c>
      <c r="E379" s="7">
        <v>4.4484000000000003E-2</v>
      </c>
      <c r="F379" s="7">
        <v>0</v>
      </c>
      <c r="G379" s="7">
        <v>4.4484000000000003E-2</v>
      </c>
      <c r="H379" s="7">
        <v>4.9425999999999998E-2</v>
      </c>
    </row>
    <row r="380" spans="1:8" x14ac:dyDescent="0.3">
      <c r="A380" s="28"/>
      <c r="B380" s="29"/>
      <c r="C380" s="6" t="s">
        <v>14</v>
      </c>
      <c r="D380" s="7">
        <v>2.1403539999999999</v>
      </c>
      <c r="E380" s="7">
        <v>1.9263189999999999</v>
      </c>
      <c r="F380" s="7">
        <v>0</v>
      </c>
      <c r="G380" s="7">
        <v>1.9263189999999999</v>
      </c>
      <c r="H380" s="7">
        <v>1.175165</v>
      </c>
    </row>
    <row r="381" spans="1:8" x14ac:dyDescent="0.3">
      <c r="A381" s="28"/>
      <c r="B381" s="29"/>
      <c r="C381" s="6" t="s">
        <v>15</v>
      </c>
      <c r="D381" s="7">
        <v>592.62959599999999</v>
      </c>
      <c r="E381" s="7">
        <v>533.36663599999997</v>
      </c>
      <c r="F381" s="7">
        <v>31.255868</v>
      </c>
      <c r="G381" s="7">
        <v>502.110769</v>
      </c>
      <c r="H381" s="7">
        <v>568.85643400000004</v>
      </c>
    </row>
    <row r="382" spans="1:8" x14ac:dyDescent="0.3">
      <c r="A382" s="28"/>
      <c r="B382" s="29"/>
      <c r="C382" s="6" t="s">
        <v>16</v>
      </c>
      <c r="D382" s="7">
        <v>318.69926600000002</v>
      </c>
      <c r="E382" s="7">
        <v>286.829339</v>
      </c>
      <c r="F382" s="7">
        <v>77.500628000000006</v>
      </c>
      <c r="G382" s="7">
        <v>209.328711</v>
      </c>
      <c r="H382" s="7">
        <v>302.32916799999998</v>
      </c>
    </row>
    <row r="383" spans="1:8" x14ac:dyDescent="0.3">
      <c r="A383" s="28"/>
      <c r="B383" s="29"/>
      <c r="C383" s="6" t="s">
        <v>64</v>
      </c>
      <c r="D383" s="7">
        <v>8.6622380000000003</v>
      </c>
      <c r="E383" s="7">
        <v>7.7960140000000004</v>
      </c>
      <c r="F383" s="7">
        <v>0</v>
      </c>
      <c r="G383" s="7">
        <v>7.7960140000000004</v>
      </c>
      <c r="H383" s="7">
        <v>8.6292089999999995</v>
      </c>
    </row>
    <row r="384" spans="1:8" x14ac:dyDescent="0.3">
      <c r="A384" s="28"/>
      <c r="B384" s="29"/>
      <c r="C384" s="6" t="s">
        <v>28</v>
      </c>
      <c r="D384" s="7">
        <v>77.750140999999999</v>
      </c>
      <c r="E384" s="7">
        <v>69.975127000000001</v>
      </c>
      <c r="F384" s="7">
        <v>6.7932480000000002</v>
      </c>
      <c r="G384" s="7">
        <v>63.181877999999998</v>
      </c>
      <c r="H384" s="7">
        <v>73.005477999999997</v>
      </c>
    </row>
    <row r="385" spans="1:8" x14ac:dyDescent="0.3">
      <c r="A385" s="28"/>
      <c r="B385" s="29"/>
      <c r="C385" s="6" t="s">
        <v>87</v>
      </c>
      <c r="D385" s="7">
        <v>59.884348000000003</v>
      </c>
      <c r="E385" s="7">
        <v>53.895913</v>
      </c>
      <c r="F385" s="7">
        <v>0</v>
      </c>
      <c r="G385" s="7">
        <v>53.895913</v>
      </c>
      <c r="H385" s="7">
        <v>59.883938999999998</v>
      </c>
    </row>
    <row r="386" spans="1:8" x14ac:dyDescent="0.3">
      <c r="A386" s="28"/>
      <c r="B386" s="29"/>
      <c r="C386" s="6" t="s">
        <v>32</v>
      </c>
      <c r="D386" s="7">
        <v>74.139594000000002</v>
      </c>
      <c r="E386" s="7">
        <v>66.725634999999997</v>
      </c>
      <c r="F386" s="7">
        <v>36.796599000000001</v>
      </c>
      <c r="G386" s="7">
        <v>29.929036</v>
      </c>
      <c r="H386" s="7">
        <v>74.139594000000002</v>
      </c>
    </row>
    <row r="387" spans="1:8" x14ac:dyDescent="0.3">
      <c r="A387" s="28"/>
      <c r="B387" s="29">
        <v>2</v>
      </c>
      <c r="C387" s="6" t="s">
        <v>20</v>
      </c>
      <c r="D387" s="7">
        <v>789.54387399999996</v>
      </c>
      <c r="E387" s="7">
        <v>592.15790600000003</v>
      </c>
      <c r="F387" s="7">
        <v>71.181551999999996</v>
      </c>
      <c r="G387" s="7">
        <v>520.97635400000001</v>
      </c>
      <c r="H387" s="7">
        <v>751.77875600000004</v>
      </c>
    </row>
    <row r="388" spans="1:8" x14ac:dyDescent="0.3">
      <c r="A388" s="28"/>
      <c r="B388" s="29"/>
      <c r="C388" s="6" t="s">
        <v>53</v>
      </c>
      <c r="D388" s="7">
        <v>6.6938930000000001</v>
      </c>
      <c r="E388" s="7">
        <v>5.0204199999999997</v>
      </c>
      <c r="F388" s="7">
        <v>9.8755999999999997E-2</v>
      </c>
      <c r="G388" s="7">
        <v>4.9216629999999997</v>
      </c>
      <c r="H388" s="7">
        <v>6.6938930000000001</v>
      </c>
    </row>
    <row r="389" spans="1:8" x14ac:dyDescent="0.3">
      <c r="A389" s="28"/>
      <c r="B389" s="29"/>
      <c r="C389" s="6" t="s">
        <v>79</v>
      </c>
      <c r="D389" s="7">
        <v>8.8047620000000002</v>
      </c>
      <c r="E389" s="7">
        <v>6.6035709999999996</v>
      </c>
      <c r="F389" s="7">
        <v>8.5002510000000004</v>
      </c>
      <c r="G389" s="7">
        <v>0</v>
      </c>
      <c r="H389" s="7">
        <v>8.6510490000000004</v>
      </c>
    </row>
    <row r="390" spans="1:8" x14ac:dyDescent="0.3">
      <c r="A390" s="28"/>
      <c r="B390" s="29"/>
      <c r="C390" s="6" t="s">
        <v>10</v>
      </c>
      <c r="D390" s="7">
        <v>1.8649089999999999</v>
      </c>
      <c r="E390" s="7">
        <v>1.398682</v>
      </c>
      <c r="F390" s="7">
        <v>0</v>
      </c>
      <c r="G390" s="7">
        <v>1.398682</v>
      </c>
      <c r="H390" s="7">
        <v>1.8649089999999999</v>
      </c>
    </row>
    <row r="391" spans="1:8" x14ac:dyDescent="0.3">
      <c r="A391" s="28"/>
      <c r="B391" s="29"/>
      <c r="C391" s="6" t="s">
        <v>23</v>
      </c>
      <c r="D391" s="7">
        <v>1015.821055</v>
      </c>
      <c r="E391" s="7">
        <v>761.86579200000006</v>
      </c>
      <c r="F391" s="7">
        <v>64.390766999999997</v>
      </c>
      <c r="G391" s="7">
        <v>697.47502499999996</v>
      </c>
      <c r="H391" s="7">
        <v>848.08078599999999</v>
      </c>
    </row>
    <row r="392" spans="1:8" x14ac:dyDescent="0.3">
      <c r="A392" s="28"/>
      <c r="B392" s="29"/>
      <c r="C392" s="6" t="s">
        <v>55</v>
      </c>
      <c r="D392" s="7">
        <v>12.380501000000001</v>
      </c>
      <c r="E392" s="7">
        <v>9.2853759999999994</v>
      </c>
      <c r="F392" s="7">
        <v>1.030843</v>
      </c>
      <c r="G392" s="7">
        <v>8.2545319999999993</v>
      </c>
      <c r="H392" s="7">
        <v>11.523163</v>
      </c>
    </row>
    <row r="393" spans="1:8" x14ac:dyDescent="0.3">
      <c r="A393" s="28"/>
      <c r="B393" s="29"/>
      <c r="C393" s="6" t="s">
        <v>41</v>
      </c>
      <c r="D393" s="7">
        <v>56.118578999999997</v>
      </c>
      <c r="E393" s="7">
        <v>42.088934000000002</v>
      </c>
      <c r="F393" s="7">
        <v>0</v>
      </c>
      <c r="G393" s="7">
        <v>42.088934000000002</v>
      </c>
      <c r="H393" s="7">
        <v>52.356437999999997</v>
      </c>
    </row>
    <row r="394" spans="1:8" x14ac:dyDescent="0.3">
      <c r="A394" s="28"/>
      <c r="B394" s="29"/>
      <c r="C394" s="6" t="s">
        <v>89</v>
      </c>
      <c r="D394" s="7">
        <v>2.9369079999999999</v>
      </c>
      <c r="E394" s="7">
        <v>2.2026810000000001</v>
      </c>
      <c r="F394" s="7">
        <v>0</v>
      </c>
      <c r="G394" s="7">
        <v>2.2026810000000001</v>
      </c>
      <c r="H394" s="7">
        <v>2.9369079999999999</v>
      </c>
    </row>
    <row r="395" spans="1:8" x14ac:dyDescent="0.3">
      <c r="A395" s="28"/>
      <c r="B395" s="29"/>
      <c r="C395" s="6" t="s">
        <v>56</v>
      </c>
      <c r="D395" s="7">
        <v>51.885753000000001</v>
      </c>
      <c r="E395" s="7">
        <v>38.914313999999997</v>
      </c>
      <c r="F395" s="7">
        <v>0</v>
      </c>
      <c r="G395" s="7">
        <v>38.914313999999997</v>
      </c>
      <c r="H395" s="7">
        <v>43.854320999999999</v>
      </c>
    </row>
    <row r="396" spans="1:8" x14ac:dyDescent="0.3">
      <c r="A396" s="28"/>
      <c r="B396" s="29"/>
      <c r="C396" s="6" t="s">
        <v>60</v>
      </c>
      <c r="D396" s="7">
        <v>2070.988848</v>
      </c>
      <c r="E396" s="7">
        <v>1553.241636</v>
      </c>
      <c r="F396" s="7">
        <v>92.618585999999993</v>
      </c>
      <c r="G396" s="7">
        <v>1460.6230499999999</v>
      </c>
      <c r="H396" s="7">
        <v>1594.0194160000001</v>
      </c>
    </row>
    <row r="397" spans="1:8" x14ac:dyDescent="0.3">
      <c r="A397" s="28"/>
      <c r="B397" s="29"/>
      <c r="C397" s="6" t="s">
        <v>61</v>
      </c>
      <c r="D397" s="7">
        <v>1827.3449450000001</v>
      </c>
      <c r="E397" s="7">
        <v>1370.508709</v>
      </c>
      <c r="F397" s="7">
        <v>36.248617000000003</v>
      </c>
      <c r="G397" s="7">
        <v>1334.260092</v>
      </c>
      <c r="H397" s="7">
        <v>1539.152362</v>
      </c>
    </row>
    <row r="398" spans="1:8" x14ac:dyDescent="0.3">
      <c r="A398" s="28"/>
      <c r="B398" s="29"/>
      <c r="C398" s="6" t="s">
        <v>46</v>
      </c>
      <c r="D398" s="7">
        <v>19.448157999999999</v>
      </c>
      <c r="E398" s="7">
        <v>14.586119</v>
      </c>
      <c r="F398" s="7">
        <v>0</v>
      </c>
      <c r="G398" s="7">
        <v>14.586119</v>
      </c>
      <c r="H398" s="7">
        <v>19.448157999999999</v>
      </c>
    </row>
    <row r="399" spans="1:8" x14ac:dyDescent="0.3">
      <c r="A399" s="28"/>
      <c r="B399" s="29">
        <v>3</v>
      </c>
      <c r="C399" s="6" t="s">
        <v>8</v>
      </c>
      <c r="D399" s="7">
        <v>3193.6603260000002</v>
      </c>
      <c r="E399" s="7">
        <v>1596.8301630000001</v>
      </c>
      <c r="F399" s="7">
        <v>226.57607100000001</v>
      </c>
      <c r="G399" s="7">
        <v>1370.2540919999999</v>
      </c>
      <c r="H399" s="7">
        <v>2198.1713829999999</v>
      </c>
    </row>
    <row r="400" spans="1:8" x14ac:dyDescent="0.3">
      <c r="A400" s="28"/>
      <c r="B400" s="29"/>
      <c r="C400" s="6" t="s">
        <v>24</v>
      </c>
      <c r="D400" s="7">
        <v>4642.8562300000003</v>
      </c>
      <c r="E400" s="7">
        <v>2321.4281150000002</v>
      </c>
      <c r="F400" s="7">
        <v>1058.655203</v>
      </c>
      <c r="G400" s="7">
        <v>1262.772911</v>
      </c>
      <c r="H400" s="7">
        <v>3660.73578</v>
      </c>
    </row>
    <row r="401" spans="1:8" x14ac:dyDescent="0.3">
      <c r="A401" s="28"/>
      <c r="B401" s="29"/>
      <c r="C401" s="6" t="s">
        <v>29</v>
      </c>
      <c r="D401" s="7">
        <v>2729.0591250000002</v>
      </c>
      <c r="E401" s="7">
        <v>1364.5295630000001</v>
      </c>
      <c r="F401" s="7">
        <v>700.92395499999998</v>
      </c>
      <c r="G401" s="7">
        <v>663.60560799999996</v>
      </c>
      <c r="H401" s="7">
        <v>2307.1793080000002</v>
      </c>
    </row>
    <row r="402" spans="1:8" x14ac:dyDescent="0.3">
      <c r="A402" s="9" t="s">
        <v>142</v>
      </c>
      <c r="B402" s="10"/>
      <c r="C402" s="11"/>
      <c r="D402" s="12">
        <v>19276.229028000002</v>
      </c>
      <c r="E402" s="12">
        <v>12242.801029</v>
      </c>
      <c r="F402" s="12">
        <v>2540.2635780000001</v>
      </c>
      <c r="G402" s="12">
        <v>9704.4341269999986</v>
      </c>
      <c r="H402" s="12">
        <v>15831.654100000002</v>
      </c>
    </row>
    <row r="403" spans="1:8" x14ac:dyDescent="0.3">
      <c r="A403" s="28" t="s">
        <v>98</v>
      </c>
      <c r="B403" s="29">
        <v>1</v>
      </c>
      <c r="C403" s="6" t="s">
        <v>53</v>
      </c>
      <c r="D403" s="7">
        <v>6.4202680000000001</v>
      </c>
      <c r="E403" s="7">
        <v>5.7782410000000004</v>
      </c>
      <c r="F403" s="7">
        <v>5.1453189999999998</v>
      </c>
      <c r="G403" s="7">
        <v>0.63292199999999998</v>
      </c>
      <c r="H403" s="7">
        <v>6.3330320000000002</v>
      </c>
    </row>
    <row r="404" spans="1:8" x14ac:dyDescent="0.3">
      <c r="A404" s="28"/>
      <c r="B404" s="29"/>
      <c r="C404" s="6" t="s">
        <v>78</v>
      </c>
      <c r="D404" s="7">
        <v>798.02076599999998</v>
      </c>
      <c r="E404" s="7">
        <v>718.21868900000004</v>
      </c>
      <c r="F404" s="7">
        <v>747.61711000000003</v>
      </c>
      <c r="G404" s="7">
        <v>0</v>
      </c>
      <c r="H404" s="7">
        <v>798.02076499999998</v>
      </c>
    </row>
    <row r="405" spans="1:8" x14ac:dyDescent="0.3">
      <c r="A405" s="28"/>
      <c r="B405" s="29"/>
      <c r="C405" s="6" t="s">
        <v>36</v>
      </c>
      <c r="D405" s="7">
        <v>338.36456299999998</v>
      </c>
      <c r="E405" s="7">
        <v>304.52810699999998</v>
      </c>
      <c r="F405" s="7">
        <v>283.56075499999997</v>
      </c>
      <c r="G405" s="7">
        <v>20.967352000000002</v>
      </c>
      <c r="H405" s="7">
        <v>322.67549500000001</v>
      </c>
    </row>
    <row r="406" spans="1:8" x14ac:dyDescent="0.3">
      <c r="A406" s="28"/>
      <c r="B406" s="29"/>
      <c r="C406" s="6" t="s">
        <v>8</v>
      </c>
      <c r="D406" s="7">
        <v>33.92051</v>
      </c>
      <c r="E406" s="7">
        <v>30.528459000000002</v>
      </c>
      <c r="F406" s="7">
        <v>33.92051</v>
      </c>
      <c r="G406" s="7">
        <v>0</v>
      </c>
      <c r="H406" s="7">
        <v>33.92051</v>
      </c>
    </row>
    <row r="407" spans="1:8" x14ac:dyDescent="0.3">
      <c r="A407" s="28"/>
      <c r="B407" s="29"/>
      <c r="C407" s="6" t="s">
        <v>9</v>
      </c>
      <c r="D407" s="7">
        <v>1236.5667470000001</v>
      </c>
      <c r="E407" s="7">
        <v>1112.9100719999999</v>
      </c>
      <c r="F407" s="7">
        <v>1075.833603</v>
      </c>
      <c r="G407" s="7">
        <v>37.076469000000003</v>
      </c>
      <c r="H407" s="7">
        <v>1189.778325</v>
      </c>
    </row>
    <row r="408" spans="1:8" x14ac:dyDescent="0.3">
      <c r="A408" s="28"/>
      <c r="B408" s="29"/>
      <c r="C408" s="6" t="s">
        <v>15</v>
      </c>
      <c r="D408" s="7">
        <v>0.68377600000000005</v>
      </c>
      <c r="E408" s="7">
        <v>0.61539900000000003</v>
      </c>
      <c r="F408" s="7">
        <v>0.68377600000000005</v>
      </c>
      <c r="G408" s="7">
        <v>0</v>
      </c>
      <c r="H408" s="7">
        <v>0.68377600000000005</v>
      </c>
    </row>
    <row r="409" spans="1:8" x14ac:dyDescent="0.3">
      <c r="A409" s="28"/>
      <c r="B409" s="13">
        <v>2</v>
      </c>
      <c r="C409" s="6" t="s">
        <v>21</v>
      </c>
      <c r="D409" s="7">
        <v>22.824045999999999</v>
      </c>
      <c r="E409" s="7">
        <v>17.118034999999999</v>
      </c>
      <c r="F409" s="7">
        <v>21.618701999999999</v>
      </c>
      <c r="G409" s="7">
        <v>0</v>
      </c>
      <c r="H409" s="7">
        <v>22.824047</v>
      </c>
    </row>
    <row r="410" spans="1:8" x14ac:dyDescent="0.3">
      <c r="A410" s="14" t="s">
        <v>143</v>
      </c>
      <c r="B410" s="11"/>
      <c r="C410" s="11"/>
      <c r="D410" s="12">
        <v>2436.8006760000003</v>
      </c>
      <c r="E410" s="12">
        <v>2189.6970019999999</v>
      </c>
      <c r="F410" s="12">
        <v>2168.3797749999999</v>
      </c>
      <c r="G410" s="12">
        <v>58.676743000000002</v>
      </c>
      <c r="H410" s="12">
        <v>2374.2359499999998</v>
      </c>
    </row>
    <row r="411" spans="1:8" x14ac:dyDescent="0.3">
      <c r="A411" s="28" t="s">
        <v>99</v>
      </c>
      <c r="B411" s="29">
        <v>1</v>
      </c>
      <c r="C411" s="6" t="s">
        <v>27</v>
      </c>
      <c r="D411" s="7">
        <v>104.44968299999999</v>
      </c>
      <c r="E411" s="7">
        <v>94.004715000000004</v>
      </c>
      <c r="F411" s="7">
        <v>99.943792999999999</v>
      </c>
      <c r="G411" s="7">
        <v>0</v>
      </c>
      <c r="H411" s="7">
        <v>104.072091</v>
      </c>
    </row>
    <row r="412" spans="1:8" x14ac:dyDescent="0.3">
      <c r="A412" s="28"/>
      <c r="B412" s="29"/>
      <c r="C412" s="6" t="s">
        <v>15</v>
      </c>
      <c r="D412" s="7">
        <v>42.813302999999998</v>
      </c>
      <c r="E412" s="7">
        <v>38.531973000000001</v>
      </c>
      <c r="F412" s="7">
        <v>9.0269030000000008</v>
      </c>
      <c r="G412" s="7">
        <v>29.50507</v>
      </c>
      <c r="H412" s="7">
        <v>42.813302999999998</v>
      </c>
    </row>
    <row r="413" spans="1:8" x14ac:dyDescent="0.3">
      <c r="A413" s="28"/>
      <c r="B413" s="29"/>
      <c r="C413" s="6" t="s">
        <v>16</v>
      </c>
      <c r="D413" s="7">
        <v>5.1587000000000001E-2</v>
      </c>
      <c r="E413" s="7">
        <v>4.6427999999999997E-2</v>
      </c>
      <c r="F413" s="7">
        <v>0</v>
      </c>
      <c r="G413" s="7">
        <v>4.6427999999999997E-2</v>
      </c>
      <c r="H413" s="7">
        <v>5.1587000000000001E-2</v>
      </c>
    </row>
    <row r="414" spans="1:8" x14ac:dyDescent="0.3">
      <c r="A414" s="28"/>
      <c r="B414" s="29"/>
      <c r="C414" s="6" t="s">
        <v>28</v>
      </c>
      <c r="D414" s="7">
        <v>24.215076</v>
      </c>
      <c r="E414" s="7">
        <v>21.793569000000002</v>
      </c>
      <c r="F414" s="7">
        <v>12.011933000000001</v>
      </c>
      <c r="G414" s="7">
        <v>9.7816360000000007</v>
      </c>
      <c r="H414" s="7">
        <v>24.215076</v>
      </c>
    </row>
    <row r="415" spans="1:8" x14ac:dyDescent="0.3">
      <c r="A415" s="28"/>
      <c r="B415" s="29">
        <v>2</v>
      </c>
      <c r="C415" s="6" t="s">
        <v>36</v>
      </c>
      <c r="D415" s="7">
        <v>20.483007000000001</v>
      </c>
      <c r="E415" s="7">
        <v>15.362254999999999</v>
      </c>
      <c r="F415" s="7">
        <v>20.483007000000001</v>
      </c>
      <c r="G415" s="7">
        <v>0</v>
      </c>
      <c r="H415" s="7">
        <v>20.483007000000001</v>
      </c>
    </row>
    <row r="416" spans="1:8" x14ac:dyDescent="0.3">
      <c r="A416" s="28"/>
      <c r="B416" s="29"/>
      <c r="C416" s="6" t="s">
        <v>8</v>
      </c>
      <c r="D416" s="7">
        <v>151.118065</v>
      </c>
      <c r="E416" s="7">
        <v>113.338549</v>
      </c>
      <c r="F416" s="7">
        <v>36.906813</v>
      </c>
      <c r="G416" s="7">
        <v>76.431736000000001</v>
      </c>
      <c r="H416" s="7">
        <v>121.86680800000001</v>
      </c>
    </row>
    <row r="417" spans="1:8" x14ac:dyDescent="0.3">
      <c r="A417" s="28"/>
      <c r="B417" s="29"/>
      <c r="C417" s="6" t="s">
        <v>22</v>
      </c>
      <c r="D417" s="7">
        <v>0.49590899999999999</v>
      </c>
      <c r="E417" s="7">
        <v>0.37193199999999998</v>
      </c>
      <c r="F417" s="7">
        <v>0.13816300000000001</v>
      </c>
      <c r="G417" s="7">
        <v>0.233769</v>
      </c>
      <c r="H417" s="7">
        <v>0.49416700000000002</v>
      </c>
    </row>
    <row r="418" spans="1:8" x14ac:dyDescent="0.3">
      <c r="A418" s="28"/>
      <c r="B418" s="13">
        <v>3</v>
      </c>
      <c r="C418" s="6" t="s">
        <v>29</v>
      </c>
      <c r="D418" s="7">
        <v>1230.1648929999999</v>
      </c>
      <c r="E418" s="7">
        <v>615.082446</v>
      </c>
      <c r="F418" s="7">
        <v>462.64525200000003</v>
      </c>
      <c r="G418" s="7">
        <v>152.43719400000001</v>
      </c>
      <c r="H418" s="7">
        <v>899.80711699999995</v>
      </c>
    </row>
    <row r="419" spans="1:8" x14ac:dyDescent="0.3">
      <c r="A419" s="14" t="s">
        <v>144</v>
      </c>
      <c r="B419" s="11"/>
      <c r="C419" s="11"/>
      <c r="D419" s="12">
        <v>1573.7915229999999</v>
      </c>
      <c r="E419" s="12">
        <v>898.53186700000003</v>
      </c>
      <c r="F419" s="12">
        <v>641.15586400000007</v>
      </c>
      <c r="G419" s="12">
        <v>268.435833</v>
      </c>
      <c r="H419" s="12">
        <v>1213.8031559999999</v>
      </c>
    </row>
    <row r="420" spans="1:8" x14ac:dyDescent="0.3">
      <c r="A420" s="28" t="s">
        <v>100</v>
      </c>
      <c r="B420" s="29">
        <v>1</v>
      </c>
      <c r="C420" s="6" t="s">
        <v>9</v>
      </c>
      <c r="D420" s="7">
        <v>3076.5657270000002</v>
      </c>
      <c r="E420" s="7">
        <v>2768.9091549999998</v>
      </c>
      <c r="F420" s="7">
        <v>2143.569563</v>
      </c>
      <c r="G420" s="7">
        <v>625.33959200000004</v>
      </c>
      <c r="H420" s="7">
        <v>3018.618136</v>
      </c>
    </row>
    <row r="421" spans="1:8" x14ac:dyDescent="0.3">
      <c r="A421" s="28"/>
      <c r="B421" s="29"/>
      <c r="C421" s="6" t="s">
        <v>75</v>
      </c>
      <c r="D421" s="7">
        <v>6535.7943759999998</v>
      </c>
      <c r="E421" s="7">
        <v>5882.2149380000001</v>
      </c>
      <c r="F421" s="7">
        <v>3929.0804360000002</v>
      </c>
      <c r="G421" s="7">
        <v>1953.1345020000001</v>
      </c>
      <c r="H421" s="7">
        <v>5926.9826110000004</v>
      </c>
    </row>
    <row r="422" spans="1:8" x14ac:dyDescent="0.3">
      <c r="A422" s="28"/>
      <c r="B422" s="29"/>
      <c r="C422" s="6" t="s">
        <v>58</v>
      </c>
      <c r="D422" s="7">
        <v>589.48713499999997</v>
      </c>
      <c r="E422" s="7">
        <v>530.53842199999997</v>
      </c>
      <c r="F422" s="7">
        <v>262.85215199999999</v>
      </c>
      <c r="G422" s="7">
        <v>267.68626999999998</v>
      </c>
      <c r="H422" s="7">
        <v>542.49131399999999</v>
      </c>
    </row>
    <row r="423" spans="1:8" x14ac:dyDescent="0.3">
      <c r="A423" s="28"/>
      <c r="B423" s="29"/>
      <c r="C423" s="6" t="s">
        <v>43</v>
      </c>
      <c r="D423" s="7">
        <v>1389.5497250000001</v>
      </c>
      <c r="E423" s="7">
        <v>1250.5947530000001</v>
      </c>
      <c r="F423" s="7">
        <v>665.08123799999998</v>
      </c>
      <c r="G423" s="7">
        <v>585.51351499999998</v>
      </c>
      <c r="H423" s="7">
        <v>1285.877405</v>
      </c>
    </row>
    <row r="424" spans="1:8" x14ac:dyDescent="0.3">
      <c r="A424" s="28"/>
      <c r="B424" s="29"/>
      <c r="C424" s="6" t="s">
        <v>27</v>
      </c>
      <c r="D424" s="7">
        <v>288.52834799999999</v>
      </c>
      <c r="E424" s="7">
        <v>259.67551300000002</v>
      </c>
      <c r="F424" s="7">
        <v>201.29555999999999</v>
      </c>
      <c r="G424" s="7">
        <v>58.379953</v>
      </c>
      <c r="H424" s="7">
        <v>287.46676200000002</v>
      </c>
    </row>
    <row r="425" spans="1:8" x14ac:dyDescent="0.3">
      <c r="A425" s="28"/>
      <c r="B425" s="29"/>
      <c r="C425" s="6" t="s">
        <v>29</v>
      </c>
      <c r="D425" s="7">
        <v>868.749369</v>
      </c>
      <c r="E425" s="7">
        <v>781.87443199999996</v>
      </c>
      <c r="F425" s="7">
        <v>326.60140699999999</v>
      </c>
      <c r="G425" s="7">
        <v>455.27302500000002</v>
      </c>
      <c r="H425" s="7">
        <v>789.18813</v>
      </c>
    </row>
    <row r="426" spans="1:8" x14ac:dyDescent="0.3">
      <c r="A426" s="28"/>
      <c r="B426" s="29"/>
      <c r="C426" s="6" t="s">
        <v>30</v>
      </c>
      <c r="D426" s="7">
        <v>18.064397</v>
      </c>
      <c r="E426" s="7">
        <v>16.257957000000001</v>
      </c>
      <c r="F426" s="7">
        <v>13.399615000000001</v>
      </c>
      <c r="G426" s="7">
        <v>2.8583409999999998</v>
      </c>
      <c r="H426" s="7">
        <v>16.604827</v>
      </c>
    </row>
    <row r="427" spans="1:8" x14ac:dyDescent="0.3">
      <c r="A427" s="28"/>
      <c r="B427" s="29"/>
      <c r="C427" s="6" t="s">
        <v>31</v>
      </c>
      <c r="D427" s="7">
        <v>52.868082999999999</v>
      </c>
      <c r="E427" s="7">
        <v>47.581274999999998</v>
      </c>
      <c r="F427" s="7">
        <v>52.868082999999999</v>
      </c>
      <c r="G427" s="7">
        <v>0</v>
      </c>
      <c r="H427" s="7">
        <v>52.868082999999999</v>
      </c>
    </row>
    <row r="428" spans="1:8" x14ac:dyDescent="0.3">
      <c r="A428" s="28"/>
      <c r="B428" s="29"/>
      <c r="C428" s="6" t="s">
        <v>32</v>
      </c>
      <c r="D428" s="7">
        <v>267.63598200000001</v>
      </c>
      <c r="E428" s="7">
        <v>240.87238400000001</v>
      </c>
      <c r="F428" s="7">
        <v>193.78979200000001</v>
      </c>
      <c r="G428" s="7">
        <v>47.082593000000003</v>
      </c>
      <c r="H428" s="7">
        <v>267.40998400000001</v>
      </c>
    </row>
    <row r="429" spans="1:8" x14ac:dyDescent="0.3">
      <c r="A429" s="28"/>
      <c r="B429" s="29">
        <v>2</v>
      </c>
      <c r="C429" s="6" t="s">
        <v>20</v>
      </c>
      <c r="D429" s="7">
        <v>1080.605618</v>
      </c>
      <c r="E429" s="7">
        <v>810.45421299999998</v>
      </c>
      <c r="F429" s="7">
        <v>438.57884300000001</v>
      </c>
      <c r="G429" s="7">
        <v>371.87536999999998</v>
      </c>
      <c r="H429" s="7">
        <v>1038.0435050000001</v>
      </c>
    </row>
    <row r="430" spans="1:8" x14ac:dyDescent="0.3">
      <c r="A430" s="28"/>
      <c r="B430" s="29"/>
      <c r="C430" s="6" t="s">
        <v>78</v>
      </c>
      <c r="D430" s="7">
        <v>3201.7320209999998</v>
      </c>
      <c r="E430" s="7">
        <v>2401.2990159999999</v>
      </c>
      <c r="F430" s="7">
        <v>2554.8955689999998</v>
      </c>
      <c r="G430" s="7">
        <v>0</v>
      </c>
      <c r="H430" s="7">
        <v>3079.0614869999999</v>
      </c>
    </row>
    <row r="431" spans="1:8" x14ac:dyDescent="0.3">
      <c r="A431" s="28"/>
      <c r="B431" s="29"/>
      <c r="C431" s="6" t="s">
        <v>36</v>
      </c>
      <c r="D431" s="7">
        <v>2313.391631</v>
      </c>
      <c r="E431" s="7">
        <v>1735.0437240000001</v>
      </c>
      <c r="F431" s="7">
        <v>999.10391300000003</v>
      </c>
      <c r="G431" s="7">
        <v>735.93981099999996</v>
      </c>
      <c r="H431" s="7">
        <v>1821.3914</v>
      </c>
    </row>
    <row r="432" spans="1:8" x14ac:dyDescent="0.3">
      <c r="A432" s="28"/>
      <c r="B432" s="29"/>
      <c r="C432" s="6" t="s">
        <v>22</v>
      </c>
      <c r="D432" s="7">
        <v>1140.1856749999999</v>
      </c>
      <c r="E432" s="7">
        <v>855.13925600000005</v>
      </c>
      <c r="F432" s="7">
        <v>661.01113599999996</v>
      </c>
      <c r="G432" s="7">
        <v>194.12812</v>
      </c>
      <c r="H432" s="7">
        <v>1044.371408</v>
      </c>
    </row>
    <row r="433" spans="1:8" x14ac:dyDescent="0.3">
      <c r="A433" s="28"/>
      <c r="B433" s="29"/>
      <c r="C433" s="6" t="s">
        <v>10</v>
      </c>
      <c r="D433" s="7">
        <v>4184.2748609999999</v>
      </c>
      <c r="E433" s="7">
        <v>3138.206146</v>
      </c>
      <c r="F433" s="7">
        <v>2591.3103510000001</v>
      </c>
      <c r="G433" s="7">
        <v>546.89579500000002</v>
      </c>
      <c r="H433" s="7">
        <v>3779.5931700000001</v>
      </c>
    </row>
    <row r="434" spans="1:8" x14ac:dyDescent="0.3">
      <c r="A434" s="28"/>
      <c r="B434" s="29"/>
      <c r="C434" s="6" t="s">
        <v>41</v>
      </c>
      <c r="D434" s="7">
        <v>219.18131299999999</v>
      </c>
      <c r="E434" s="7">
        <v>164.38598500000001</v>
      </c>
      <c r="F434" s="7">
        <v>84.102783000000002</v>
      </c>
      <c r="G434" s="7">
        <v>80.283202000000003</v>
      </c>
      <c r="H434" s="7">
        <v>169.51092600000001</v>
      </c>
    </row>
    <row r="435" spans="1:8" x14ac:dyDescent="0.3">
      <c r="A435" s="28"/>
      <c r="B435" s="29"/>
      <c r="C435" s="6" t="s">
        <v>11</v>
      </c>
      <c r="D435" s="7">
        <v>2563.9809799999998</v>
      </c>
      <c r="E435" s="7">
        <v>1922.985735</v>
      </c>
      <c r="F435" s="7">
        <v>1446.54178</v>
      </c>
      <c r="G435" s="7">
        <v>476.44395500000002</v>
      </c>
      <c r="H435" s="7">
        <v>2225.552025</v>
      </c>
    </row>
    <row r="436" spans="1:8" x14ac:dyDescent="0.3">
      <c r="A436" s="28"/>
      <c r="B436" s="29"/>
      <c r="C436" s="6" t="s">
        <v>57</v>
      </c>
      <c r="D436" s="7">
        <v>46.473297000000002</v>
      </c>
      <c r="E436" s="7">
        <v>34.854973000000001</v>
      </c>
      <c r="F436" s="7">
        <v>33.225541999999997</v>
      </c>
      <c r="G436" s="7">
        <v>1.6294310000000001</v>
      </c>
      <c r="H436" s="7">
        <v>46.473297000000002</v>
      </c>
    </row>
    <row r="437" spans="1:8" x14ac:dyDescent="0.3">
      <c r="A437" s="28"/>
      <c r="B437" s="29"/>
      <c r="C437" s="6" t="s">
        <v>61</v>
      </c>
      <c r="D437" s="7">
        <v>5198.3956660000003</v>
      </c>
      <c r="E437" s="7">
        <v>3898.79675</v>
      </c>
      <c r="F437" s="7">
        <v>2834.7639220000001</v>
      </c>
      <c r="G437" s="7">
        <v>1064.032827</v>
      </c>
      <c r="H437" s="7">
        <v>4235.6311249999999</v>
      </c>
    </row>
    <row r="438" spans="1:8" x14ac:dyDescent="0.3">
      <c r="A438" s="28"/>
      <c r="B438" s="29"/>
      <c r="C438" s="6" t="s">
        <v>62</v>
      </c>
      <c r="D438" s="7">
        <v>69.354675999999998</v>
      </c>
      <c r="E438" s="7">
        <v>52.016007000000002</v>
      </c>
      <c r="F438" s="7">
        <v>56.756914999999999</v>
      </c>
      <c r="G438" s="7">
        <v>0</v>
      </c>
      <c r="H438" s="7">
        <v>69.354675999999998</v>
      </c>
    </row>
    <row r="439" spans="1:8" x14ac:dyDescent="0.3">
      <c r="A439" s="28"/>
      <c r="B439" s="29">
        <v>3</v>
      </c>
      <c r="C439" s="6" t="s">
        <v>8</v>
      </c>
      <c r="D439" s="7">
        <v>7176.3633129999998</v>
      </c>
      <c r="E439" s="7">
        <v>3588.1816570000001</v>
      </c>
      <c r="F439" s="7">
        <v>3951.1968350000002</v>
      </c>
      <c r="G439" s="7">
        <v>0</v>
      </c>
      <c r="H439" s="7">
        <v>5655.8513270000003</v>
      </c>
    </row>
    <row r="440" spans="1:8" x14ac:dyDescent="0.3">
      <c r="A440" s="28"/>
      <c r="B440" s="29"/>
      <c r="C440" s="6" t="s">
        <v>13</v>
      </c>
      <c r="D440" s="7">
        <v>72845.097102</v>
      </c>
      <c r="E440" s="7">
        <v>36422.548551</v>
      </c>
      <c r="F440" s="7">
        <v>35720.997594</v>
      </c>
      <c r="G440" s="7">
        <v>701.55095700000004</v>
      </c>
      <c r="H440" s="7">
        <v>58799.242502000001</v>
      </c>
    </row>
    <row r="441" spans="1:8" x14ac:dyDescent="0.3">
      <c r="A441" s="28"/>
      <c r="B441" s="29"/>
      <c r="C441" s="6" t="s">
        <v>63</v>
      </c>
      <c r="D441" s="7">
        <v>7653.2939189999997</v>
      </c>
      <c r="E441" s="7">
        <v>3826.64696</v>
      </c>
      <c r="F441" s="7">
        <v>5052.6028509999996</v>
      </c>
      <c r="G441" s="7">
        <v>0</v>
      </c>
      <c r="H441" s="7">
        <v>7178.7483739999998</v>
      </c>
    </row>
    <row r="442" spans="1:8" x14ac:dyDescent="0.3">
      <c r="A442" s="14" t="s">
        <v>145</v>
      </c>
      <c r="B442" s="11"/>
      <c r="C442" s="11"/>
      <c r="D442" s="12">
        <v>120779.573214</v>
      </c>
      <c r="E442" s="12">
        <v>70629.077802</v>
      </c>
      <c r="F442" s="12">
        <v>64213.625880000007</v>
      </c>
      <c r="G442" s="12">
        <v>8168.0472590000018</v>
      </c>
      <c r="H442" s="12">
        <v>101330.33247400001</v>
      </c>
    </row>
    <row r="443" spans="1:8" x14ac:dyDescent="0.3">
      <c r="A443" s="28" t="s">
        <v>101</v>
      </c>
      <c r="B443" s="29">
        <v>1</v>
      </c>
      <c r="C443" s="6" t="s">
        <v>21</v>
      </c>
      <c r="D443" s="7">
        <v>206.472802</v>
      </c>
      <c r="E443" s="7">
        <v>185.82552200000001</v>
      </c>
      <c r="F443" s="7">
        <v>138.800679</v>
      </c>
      <c r="G443" s="7">
        <v>47.024842</v>
      </c>
      <c r="H443" s="7">
        <v>189.45898299999999</v>
      </c>
    </row>
    <row r="444" spans="1:8" x14ac:dyDescent="0.3">
      <c r="A444" s="28"/>
      <c r="B444" s="29"/>
      <c r="C444" s="6" t="s">
        <v>54</v>
      </c>
      <c r="D444" s="7">
        <v>40.492471000000002</v>
      </c>
      <c r="E444" s="7">
        <v>36.443224000000001</v>
      </c>
      <c r="F444" s="7">
        <v>38.943863999999998</v>
      </c>
      <c r="G444" s="7">
        <v>0</v>
      </c>
      <c r="H444" s="7">
        <v>40.492471000000002</v>
      </c>
    </row>
    <row r="445" spans="1:8" x14ac:dyDescent="0.3">
      <c r="A445" s="28"/>
      <c r="B445" s="29"/>
      <c r="C445" s="6" t="s">
        <v>75</v>
      </c>
      <c r="D445" s="7">
        <v>11.137916000000001</v>
      </c>
      <c r="E445" s="7">
        <v>10.024125</v>
      </c>
      <c r="F445" s="7">
        <v>11.137916000000001</v>
      </c>
      <c r="G445" s="7">
        <v>0</v>
      </c>
      <c r="H445" s="7">
        <v>11.137916000000001</v>
      </c>
    </row>
    <row r="446" spans="1:8" x14ac:dyDescent="0.3">
      <c r="A446" s="28"/>
      <c r="B446" s="29"/>
      <c r="C446" s="6" t="s">
        <v>12</v>
      </c>
      <c r="D446" s="7">
        <v>250.28946500000001</v>
      </c>
      <c r="E446" s="7">
        <v>225.26051799999999</v>
      </c>
      <c r="F446" s="7">
        <v>235.59597600000001</v>
      </c>
      <c r="G446" s="7">
        <v>0</v>
      </c>
      <c r="H446" s="7">
        <v>250.28946500000001</v>
      </c>
    </row>
    <row r="447" spans="1:8" x14ac:dyDescent="0.3">
      <c r="A447" s="28"/>
      <c r="B447" s="29"/>
      <c r="C447" s="6" t="s">
        <v>27</v>
      </c>
      <c r="D447" s="7">
        <v>1635.4696160000001</v>
      </c>
      <c r="E447" s="7">
        <v>1471.922654</v>
      </c>
      <c r="F447" s="7">
        <v>872.96614199999999</v>
      </c>
      <c r="G447" s="7">
        <v>598.95651299999997</v>
      </c>
      <c r="H447" s="7">
        <v>1590.274142</v>
      </c>
    </row>
    <row r="448" spans="1:8" x14ac:dyDescent="0.3">
      <c r="A448" s="28"/>
      <c r="B448" s="29"/>
      <c r="C448" s="6" t="s">
        <v>48</v>
      </c>
      <c r="D448" s="7">
        <v>41.566583999999999</v>
      </c>
      <c r="E448" s="7">
        <v>37.409925999999999</v>
      </c>
      <c r="F448" s="7">
        <v>40.323965999999999</v>
      </c>
      <c r="G448" s="7">
        <v>0</v>
      </c>
      <c r="H448" s="7">
        <v>41.414087000000002</v>
      </c>
    </row>
    <row r="449" spans="1:8" x14ac:dyDescent="0.3">
      <c r="A449" s="28"/>
      <c r="B449" s="29"/>
      <c r="C449" s="6" t="s">
        <v>14</v>
      </c>
      <c r="D449" s="7">
        <v>14.861105999999999</v>
      </c>
      <c r="E449" s="7">
        <v>13.374995</v>
      </c>
      <c r="F449" s="7">
        <v>14.861105999999999</v>
      </c>
      <c r="G449" s="7">
        <v>0</v>
      </c>
      <c r="H449" s="7">
        <v>14.861105999999999</v>
      </c>
    </row>
    <row r="450" spans="1:8" x14ac:dyDescent="0.3">
      <c r="A450" s="28"/>
      <c r="B450" s="29"/>
      <c r="C450" s="6" t="s">
        <v>15</v>
      </c>
      <c r="D450" s="7">
        <v>696.36801300000002</v>
      </c>
      <c r="E450" s="7">
        <v>626.73121200000003</v>
      </c>
      <c r="F450" s="7">
        <v>568.38207599999998</v>
      </c>
      <c r="G450" s="7">
        <v>58.349136000000001</v>
      </c>
      <c r="H450" s="7">
        <v>689.67291499999999</v>
      </c>
    </row>
    <row r="451" spans="1:8" x14ac:dyDescent="0.3">
      <c r="A451" s="28"/>
      <c r="B451" s="29"/>
      <c r="C451" s="6" t="s">
        <v>16</v>
      </c>
      <c r="D451" s="7">
        <v>181.11675099999999</v>
      </c>
      <c r="E451" s="7">
        <v>163.005076</v>
      </c>
      <c r="F451" s="7">
        <v>179.729409</v>
      </c>
      <c r="G451" s="7">
        <v>0</v>
      </c>
      <c r="H451" s="7">
        <v>179.292845</v>
      </c>
    </row>
    <row r="452" spans="1:8" x14ac:dyDescent="0.3">
      <c r="A452" s="28"/>
      <c r="B452" s="29"/>
      <c r="C452" s="6" t="s">
        <v>64</v>
      </c>
      <c r="D452" s="7">
        <v>6.5823510000000001</v>
      </c>
      <c r="E452" s="7">
        <v>5.9241159999999997</v>
      </c>
      <c r="F452" s="7">
        <v>3.8031899999999998</v>
      </c>
      <c r="G452" s="7">
        <v>2.1209259999999999</v>
      </c>
      <c r="H452" s="7">
        <v>6.5823510000000001</v>
      </c>
    </row>
    <row r="453" spans="1:8" x14ac:dyDescent="0.3">
      <c r="A453" s="28"/>
      <c r="B453" s="29"/>
      <c r="C453" s="6" t="s">
        <v>65</v>
      </c>
      <c r="D453" s="7">
        <v>183.02952999999999</v>
      </c>
      <c r="E453" s="7">
        <v>164.72657699999999</v>
      </c>
      <c r="F453" s="7">
        <v>181.46785800000001</v>
      </c>
      <c r="G453" s="7">
        <v>0</v>
      </c>
      <c r="H453" s="7">
        <v>180.54814400000001</v>
      </c>
    </row>
    <row r="454" spans="1:8" x14ac:dyDescent="0.3">
      <c r="A454" s="28"/>
      <c r="B454" s="29"/>
      <c r="C454" s="6" t="s">
        <v>28</v>
      </c>
      <c r="D454" s="7">
        <v>848.81804899999997</v>
      </c>
      <c r="E454" s="7">
        <v>763.93624399999999</v>
      </c>
      <c r="F454" s="7">
        <v>580.45673499999998</v>
      </c>
      <c r="G454" s="7">
        <v>183.47951</v>
      </c>
      <c r="H454" s="7">
        <v>804.63349300000004</v>
      </c>
    </row>
    <row r="455" spans="1:8" x14ac:dyDescent="0.3">
      <c r="A455" s="28"/>
      <c r="B455" s="29"/>
      <c r="C455" s="6" t="s">
        <v>102</v>
      </c>
      <c r="D455" s="7">
        <v>92.866546999999997</v>
      </c>
      <c r="E455" s="7">
        <v>83.579892000000001</v>
      </c>
      <c r="F455" s="7">
        <v>83.688974000000002</v>
      </c>
      <c r="G455" s="7">
        <v>0</v>
      </c>
      <c r="H455" s="7">
        <v>90.421925000000002</v>
      </c>
    </row>
    <row r="456" spans="1:8" x14ac:dyDescent="0.3">
      <c r="A456" s="28"/>
      <c r="B456" s="29"/>
      <c r="C456" s="6" t="s">
        <v>30</v>
      </c>
      <c r="D456" s="7">
        <v>8.8278789999999994</v>
      </c>
      <c r="E456" s="7">
        <v>7.9450909999999997</v>
      </c>
      <c r="F456" s="7">
        <v>8.8278789999999994</v>
      </c>
      <c r="G456" s="7">
        <v>0</v>
      </c>
      <c r="H456" s="7">
        <v>8.8278789999999994</v>
      </c>
    </row>
    <row r="457" spans="1:8" x14ac:dyDescent="0.3">
      <c r="A457" s="28"/>
      <c r="B457" s="29"/>
      <c r="C457" s="6" t="s">
        <v>31</v>
      </c>
      <c r="D457" s="7">
        <v>86.618547000000007</v>
      </c>
      <c r="E457" s="7">
        <v>77.956692000000004</v>
      </c>
      <c r="F457" s="7">
        <v>39.054037999999998</v>
      </c>
      <c r="G457" s="7">
        <v>38.902655000000003</v>
      </c>
      <c r="H457" s="7">
        <v>85.390898000000007</v>
      </c>
    </row>
    <row r="458" spans="1:8" x14ac:dyDescent="0.3">
      <c r="A458" s="28"/>
      <c r="B458" s="29"/>
      <c r="C458" s="6" t="s">
        <v>87</v>
      </c>
      <c r="D458" s="7">
        <v>469.56541600000003</v>
      </c>
      <c r="E458" s="7">
        <v>422.60887400000001</v>
      </c>
      <c r="F458" s="7">
        <v>160.625472</v>
      </c>
      <c r="G458" s="7">
        <v>261.98340200000001</v>
      </c>
      <c r="H458" s="7">
        <v>466.822834</v>
      </c>
    </row>
    <row r="459" spans="1:8" x14ac:dyDescent="0.3">
      <c r="A459" s="28"/>
      <c r="B459" s="29"/>
      <c r="C459" s="6" t="s">
        <v>32</v>
      </c>
      <c r="D459" s="7">
        <v>202.53589700000001</v>
      </c>
      <c r="E459" s="7">
        <v>182.282308</v>
      </c>
      <c r="F459" s="7">
        <v>165.68489199999999</v>
      </c>
      <c r="G459" s="7">
        <v>16.597415999999999</v>
      </c>
      <c r="H459" s="7">
        <v>202.53589600000001</v>
      </c>
    </row>
    <row r="460" spans="1:8" x14ac:dyDescent="0.3">
      <c r="A460" s="28"/>
      <c r="B460" s="29">
        <v>2</v>
      </c>
      <c r="C460" s="6" t="s">
        <v>20</v>
      </c>
      <c r="D460" s="7">
        <v>1198.116452</v>
      </c>
      <c r="E460" s="7">
        <v>898.58733900000004</v>
      </c>
      <c r="F460" s="7">
        <v>369.14816999999999</v>
      </c>
      <c r="G460" s="7">
        <v>529.43916899999999</v>
      </c>
      <c r="H460" s="7">
        <v>945.87272199999995</v>
      </c>
    </row>
    <row r="461" spans="1:8" x14ac:dyDescent="0.3">
      <c r="A461" s="28"/>
      <c r="B461" s="29"/>
      <c r="C461" s="6" t="s">
        <v>53</v>
      </c>
      <c r="D461" s="7">
        <v>1586.636297</v>
      </c>
      <c r="E461" s="7">
        <v>1189.9772230000001</v>
      </c>
      <c r="F461" s="7">
        <v>868.30898400000001</v>
      </c>
      <c r="G461" s="7">
        <v>321.66823900000003</v>
      </c>
      <c r="H461" s="7">
        <v>1375.176344</v>
      </c>
    </row>
    <row r="462" spans="1:8" x14ac:dyDescent="0.3">
      <c r="A462" s="28"/>
      <c r="B462" s="29"/>
      <c r="C462" s="6" t="s">
        <v>74</v>
      </c>
      <c r="D462" s="7">
        <v>41.018175999999997</v>
      </c>
      <c r="E462" s="7">
        <v>30.763632000000001</v>
      </c>
      <c r="F462" s="7">
        <v>15.434683</v>
      </c>
      <c r="G462" s="7">
        <v>15.328949</v>
      </c>
      <c r="H462" s="7">
        <v>41.018175999999997</v>
      </c>
    </row>
    <row r="463" spans="1:8" x14ac:dyDescent="0.3">
      <c r="A463" s="28"/>
      <c r="B463" s="29"/>
      <c r="C463" s="6" t="s">
        <v>22</v>
      </c>
      <c r="D463" s="7">
        <v>8963.6204369999996</v>
      </c>
      <c r="E463" s="7">
        <v>6722.7153280000002</v>
      </c>
      <c r="F463" s="7">
        <v>5431.5844340000003</v>
      </c>
      <c r="G463" s="7">
        <v>1291.1308939999999</v>
      </c>
      <c r="H463" s="7">
        <v>7688.034267</v>
      </c>
    </row>
    <row r="464" spans="1:8" x14ac:dyDescent="0.3">
      <c r="A464" s="28"/>
      <c r="B464" s="29"/>
      <c r="C464" s="6" t="s">
        <v>9</v>
      </c>
      <c r="D464" s="7">
        <v>19096.311774999998</v>
      </c>
      <c r="E464" s="7">
        <v>14322.233831</v>
      </c>
      <c r="F464" s="7">
        <v>8483.7279479999997</v>
      </c>
      <c r="G464" s="7">
        <v>5838.5058840000002</v>
      </c>
      <c r="H464" s="7">
        <v>14996.84823</v>
      </c>
    </row>
    <row r="465" spans="1:8" x14ac:dyDescent="0.3">
      <c r="A465" s="28"/>
      <c r="B465" s="29"/>
      <c r="C465" s="6" t="s">
        <v>23</v>
      </c>
      <c r="D465" s="7">
        <v>90.207991000000007</v>
      </c>
      <c r="E465" s="7">
        <v>67.655992999999995</v>
      </c>
      <c r="F465" s="7">
        <v>86.741275000000002</v>
      </c>
      <c r="G465" s="7">
        <v>0</v>
      </c>
      <c r="H465" s="7">
        <v>89.517210000000006</v>
      </c>
    </row>
    <row r="466" spans="1:8" x14ac:dyDescent="0.3">
      <c r="A466" s="28"/>
      <c r="B466" s="29"/>
      <c r="C466" s="6" t="s">
        <v>24</v>
      </c>
      <c r="D466" s="7">
        <v>47.794449</v>
      </c>
      <c r="E466" s="7">
        <v>35.845837000000003</v>
      </c>
      <c r="F466" s="7">
        <v>17.650998000000001</v>
      </c>
      <c r="G466" s="7">
        <v>18.194839000000002</v>
      </c>
      <c r="H466" s="7">
        <v>37.908458000000003</v>
      </c>
    </row>
    <row r="467" spans="1:8" x14ac:dyDescent="0.3">
      <c r="A467" s="28"/>
      <c r="B467" s="29"/>
      <c r="C467" s="6" t="s">
        <v>11</v>
      </c>
      <c r="D467" s="7">
        <v>8711.2154289999999</v>
      </c>
      <c r="E467" s="7">
        <v>6533.411572</v>
      </c>
      <c r="F467" s="7">
        <v>5551.8784619999997</v>
      </c>
      <c r="G467" s="7">
        <v>981.53310999999997</v>
      </c>
      <c r="H467" s="7">
        <v>7317.7349979999999</v>
      </c>
    </row>
    <row r="468" spans="1:8" x14ac:dyDescent="0.3">
      <c r="A468" s="28"/>
      <c r="B468" s="29"/>
      <c r="C468" s="6" t="s">
        <v>57</v>
      </c>
      <c r="D468" s="7">
        <v>5.3007569999999999</v>
      </c>
      <c r="E468" s="7">
        <v>3.975568</v>
      </c>
      <c r="F468" s="7">
        <v>0</v>
      </c>
      <c r="G468" s="7">
        <v>3.975568</v>
      </c>
      <c r="H468" s="7">
        <v>5.3007569999999999</v>
      </c>
    </row>
    <row r="469" spans="1:8" x14ac:dyDescent="0.3">
      <c r="A469" s="28"/>
      <c r="B469" s="29"/>
      <c r="C469" s="6" t="s">
        <v>13</v>
      </c>
      <c r="D469" s="7">
        <v>1210.490677</v>
      </c>
      <c r="E469" s="7">
        <v>907.86800700000003</v>
      </c>
      <c r="F469" s="7">
        <v>613.80059400000005</v>
      </c>
      <c r="G469" s="7">
        <v>294.06741399999999</v>
      </c>
      <c r="H469" s="7">
        <v>1067.2405189999999</v>
      </c>
    </row>
    <row r="470" spans="1:8" x14ac:dyDescent="0.3">
      <c r="A470" s="28"/>
      <c r="B470" s="29"/>
      <c r="C470" s="6" t="s">
        <v>66</v>
      </c>
      <c r="D470" s="7">
        <v>32.874001999999997</v>
      </c>
      <c r="E470" s="7">
        <v>24.655501000000001</v>
      </c>
      <c r="F470" s="7">
        <v>32.759653999999998</v>
      </c>
      <c r="G470" s="7">
        <v>0</v>
      </c>
      <c r="H470" s="7">
        <v>32.874001999999997</v>
      </c>
    </row>
    <row r="471" spans="1:8" x14ac:dyDescent="0.3">
      <c r="A471" s="28"/>
      <c r="B471" s="29"/>
      <c r="C471" s="6" t="s">
        <v>29</v>
      </c>
      <c r="D471" s="7">
        <v>7990.2366970000003</v>
      </c>
      <c r="E471" s="7">
        <v>5992.6775230000003</v>
      </c>
      <c r="F471" s="7">
        <v>3598.0698219999999</v>
      </c>
      <c r="G471" s="7">
        <v>2394.6077009999999</v>
      </c>
      <c r="H471" s="7">
        <v>6210.526715</v>
      </c>
    </row>
    <row r="472" spans="1:8" x14ac:dyDescent="0.3">
      <c r="A472" s="28"/>
      <c r="B472" s="29">
        <v>3</v>
      </c>
      <c r="C472" s="6" t="s">
        <v>78</v>
      </c>
      <c r="D472" s="7">
        <v>30251.947520000002</v>
      </c>
      <c r="E472" s="7">
        <v>15125.973760000001</v>
      </c>
      <c r="F472" s="7">
        <v>18171.076351</v>
      </c>
      <c r="G472" s="7">
        <v>0</v>
      </c>
      <c r="H472" s="7">
        <v>25889.004161000001</v>
      </c>
    </row>
    <row r="473" spans="1:8" x14ac:dyDescent="0.3">
      <c r="A473" s="28"/>
      <c r="B473" s="29"/>
      <c r="C473" s="6" t="s">
        <v>36</v>
      </c>
      <c r="D473" s="7">
        <v>16919.547892999999</v>
      </c>
      <c r="E473" s="7">
        <v>8459.7739469999997</v>
      </c>
      <c r="F473" s="7">
        <v>9494.7797869999995</v>
      </c>
      <c r="G473" s="7">
        <v>0</v>
      </c>
      <c r="H473" s="7">
        <v>14745.943870999999</v>
      </c>
    </row>
    <row r="474" spans="1:8" x14ac:dyDescent="0.3">
      <c r="A474" s="28"/>
      <c r="B474" s="29"/>
      <c r="C474" s="6" t="s">
        <v>8</v>
      </c>
      <c r="D474" s="7">
        <v>16316.726299</v>
      </c>
      <c r="E474" s="7">
        <v>8158.3631500000001</v>
      </c>
      <c r="F474" s="7">
        <v>11271.316574</v>
      </c>
      <c r="G474" s="7">
        <v>0</v>
      </c>
      <c r="H474" s="7">
        <v>14662.942379</v>
      </c>
    </row>
    <row r="475" spans="1:8" x14ac:dyDescent="0.3">
      <c r="A475" s="28"/>
      <c r="B475" s="29"/>
      <c r="C475" s="6" t="s">
        <v>10</v>
      </c>
      <c r="D475" s="7">
        <v>14536.995401</v>
      </c>
      <c r="E475" s="7">
        <v>7268.4976999999999</v>
      </c>
      <c r="F475" s="7">
        <v>9065.9150680000002</v>
      </c>
      <c r="G475" s="7">
        <v>0</v>
      </c>
      <c r="H475" s="7">
        <v>12895.996461000001</v>
      </c>
    </row>
    <row r="476" spans="1:8" x14ac:dyDescent="0.3">
      <c r="A476" s="28"/>
      <c r="B476" s="29"/>
      <c r="C476" s="6" t="s">
        <v>58</v>
      </c>
      <c r="D476" s="7">
        <v>180.80430999999999</v>
      </c>
      <c r="E476" s="7">
        <v>90.402154999999993</v>
      </c>
      <c r="F476" s="7">
        <v>15.313648000000001</v>
      </c>
      <c r="G476" s="7">
        <v>75.088507000000007</v>
      </c>
      <c r="H476" s="7">
        <v>180.80430999999999</v>
      </c>
    </row>
    <row r="477" spans="1:8" x14ac:dyDescent="0.3">
      <c r="A477" s="28"/>
      <c r="B477" s="29"/>
      <c r="C477" s="6" t="s">
        <v>61</v>
      </c>
      <c r="D477" s="7">
        <v>17357.910725999998</v>
      </c>
      <c r="E477" s="7">
        <v>8678.9553629999991</v>
      </c>
      <c r="F477" s="7">
        <v>11358.146161999999</v>
      </c>
      <c r="G477" s="7">
        <v>0</v>
      </c>
      <c r="H477" s="7">
        <v>16423.123897000001</v>
      </c>
    </row>
    <row r="478" spans="1:8" x14ac:dyDescent="0.3">
      <c r="A478" s="28"/>
      <c r="B478" s="29"/>
      <c r="C478" s="6" t="s">
        <v>63</v>
      </c>
      <c r="D478" s="7">
        <v>58897.822800000002</v>
      </c>
      <c r="E478" s="7">
        <v>29448.911400000001</v>
      </c>
      <c r="F478" s="7">
        <v>31051.233237</v>
      </c>
      <c r="G478" s="7">
        <v>0</v>
      </c>
      <c r="H478" s="7">
        <v>50654.177842999998</v>
      </c>
    </row>
    <row r="479" spans="1:8" x14ac:dyDescent="0.3">
      <c r="A479" s="14" t="s">
        <v>146</v>
      </c>
      <c r="B479" s="11"/>
      <c r="C479" s="11"/>
      <c r="D479" s="12">
        <v>208412.197028</v>
      </c>
      <c r="E479" s="12">
        <v>118440.20187500001</v>
      </c>
      <c r="F479" s="12">
        <v>118821.236023</v>
      </c>
      <c r="G479" s="12">
        <v>12970.954674000001</v>
      </c>
      <c r="H479" s="12">
        <v>180112.70267</v>
      </c>
    </row>
    <row r="480" spans="1:8" x14ac:dyDescent="0.3">
      <c r="A480" s="28" t="s">
        <v>103</v>
      </c>
      <c r="B480" s="29">
        <v>1</v>
      </c>
      <c r="C480" s="6" t="s">
        <v>34</v>
      </c>
      <c r="D480" s="7">
        <v>134.33670599999999</v>
      </c>
      <c r="E480" s="7">
        <v>120.903036</v>
      </c>
      <c r="F480" s="7">
        <v>28.363060000000001</v>
      </c>
      <c r="G480" s="7">
        <v>92.539975999999996</v>
      </c>
      <c r="H480" s="7">
        <v>129.73732799999999</v>
      </c>
    </row>
    <row r="481" spans="1:8" x14ac:dyDescent="0.3">
      <c r="A481" s="28"/>
      <c r="B481" s="29"/>
      <c r="C481" s="6" t="s">
        <v>104</v>
      </c>
      <c r="D481" s="7">
        <v>2.2514150000000002</v>
      </c>
      <c r="E481" s="7">
        <v>2.0262739999999999</v>
      </c>
      <c r="F481" s="7">
        <v>0</v>
      </c>
      <c r="G481" s="7">
        <v>2.0262739999999999</v>
      </c>
      <c r="H481" s="7">
        <v>2.2514150000000002</v>
      </c>
    </row>
    <row r="482" spans="1:8" x14ac:dyDescent="0.3">
      <c r="A482" s="28"/>
      <c r="B482" s="29"/>
      <c r="C482" s="6" t="s">
        <v>9</v>
      </c>
      <c r="D482" s="7">
        <v>909.00686299999995</v>
      </c>
      <c r="E482" s="7">
        <v>818.106177</v>
      </c>
      <c r="F482" s="7">
        <v>166.96356599999999</v>
      </c>
      <c r="G482" s="7">
        <v>651.14261099999999</v>
      </c>
      <c r="H482" s="7">
        <v>847.24062500000002</v>
      </c>
    </row>
    <row r="483" spans="1:8" x14ac:dyDescent="0.3">
      <c r="A483" s="28"/>
      <c r="B483" s="29"/>
      <c r="C483" s="6" t="s">
        <v>38</v>
      </c>
      <c r="D483" s="7">
        <v>4.479622</v>
      </c>
      <c r="E483" s="7">
        <v>4.0316599999999996</v>
      </c>
      <c r="F483" s="7">
        <v>0</v>
      </c>
      <c r="G483" s="7">
        <v>4.0316599999999996</v>
      </c>
      <c r="H483" s="7">
        <v>4.4779099999999996</v>
      </c>
    </row>
    <row r="484" spans="1:8" x14ac:dyDescent="0.3">
      <c r="A484" s="28"/>
      <c r="B484" s="29"/>
      <c r="C484" s="6" t="s">
        <v>75</v>
      </c>
      <c r="D484" s="7">
        <v>537.09087799999998</v>
      </c>
      <c r="E484" s="7">
        <v>483.38179000000002</v>
      </c>
      <c r="F484" s="7">
        <v>215.535471</v>
      </c>
      <c r="G484" s="7">
        <v>267.84631899999999</v>
      </c>
      <c r="H484" s="7">
        <v>508.84436299999999</v>
      </c>
    </row>
    <row r="485" spans="1:8" x14ac:dyDescent="0.3">
      <c r="A485" s="28"/>
      <c r="B485" s="29"/>
      <c r="C485" s="6" t="s">
        <v>43</v>
      </c>
      <c r="D485" s="7">
        <v>27.287804000000001</v>
      </c>
      <c r="E485" s="7">
        <v>24.559023</v>
      </c>
      <c r="F485" s="7">
        <v>27.064900000000002</v>
      </c>
      <c r="G485" s="7">
        <v>0</v>
      </c>
      <c r="H485" s="7">
        <v>27.287803</v>
      </c>
    </row>
    <row r="486" spans="1:8" x14ac:dyDescent="0.3">
      <c r="A486" s="28"/>
      <c r="B486" s="29"/>
      <c r="C486" s="6" t="s">
        <v>27</v>
      </c>
      <c r="D486" s="7">
        <v>148.39090300000001</v>
      </c>
      <c r="E486" s="7">
        <v>133.55181200000001</v>
      </c>
      <c r="F486" s="7">
        <v>42.527351000000003</v>
      </c>
      <c r="G486" s="7">
        <v>91.024462</v>
      </c>
      <c r="H486" s="7">
        <v>141.76781399999999</v>
      </c>
    </row>
    <row r="487" spans="1:8" x14ac:dyDescent="0.3">
      <c r="A487" s="28"/>
      <c r="B487" s="29"/>
      <c r="C487" s="6" t="s">
        <v>105</v>
      </c>
      <c r="D487" s="7">
        <v>129.62085099999999</v>
      </c>
      <c r="E487" s="7">
        <v>116.658766</v>
      </c>
      <c r="F487" s="7">
        <v>102.026337</v>
      </c>
      <c r="G487" s="7">
        <v>14.632429</v>
      </c>
      <c r="H487" s="7">
        <v>129.62085099999999</v>
      </c>
    </row>
    <row r="488" spans="1:8" x14ac:dyDescent="0.3">
      <c r="A488" s="28"/>
      <c r="B488" s="29"/>
      <c r="C488" s="6" t="s">
        <v>29</v>
      </c>
      <c r="D488" s="7">
        <v>2257.495214</v>
      </c>
      <c r="E488" s="7">
        <v>2031.745692</v>
      </c>
      <c r="F488" s="7">
        <v>115.45919600000001</v>
      </c>
      <c r="G488" s="7">
        <v>1916.2864970000001</v>
      </c>
      <c r="H488" s="7">
        <v>2087.4479040000001</v>
      </c>
    </row>
    <row r="489" spans="1:8" x14ac:dyDescent="0.3">
      <c r="A489" s="28"/>
      <c r="B489" s="29"/>
      <c r="C489" s="6" t="s">
        <v>30</v>
      </c>
      <c r="D489" s="7">
        <v>19.809785999999999</v>
      </c>
      <c r="E489" s="7">
        <v>17.828807999999999</v>
      </c>
      <c r="F489" s="7">
        <v>4.1388610000000003</v>
      </c>
      <c r="G489" s="7">
        <v>13.689947</v>
      </c>
      <c r="H489" s="7">
        <v>19.809785999999999</v>
      </c>
    </row>
    <row r="490" spans="1:8" x14ac:dyDescent="0.3">
      <c r="A490" s="28"/>
      <c r="B490" s="29"/>
      <c r="C490" s="6" t="s">
        <v>31</v>
      </c>
      <c r="D490" s="7">
        <v>245.30033299999999</v>
      </c>
      <c r="E490" s="7">
        <v>220.77029899999999</v>
      </c>
      <c r="F490" s="7">
        <v>13.02952</v>
      </c>
      <c r="G490" s="7">
        <v>207.740779</v>
      </c>
      <c r="H490" s="7">
        <v>240.57181199999999</v>
      </c>
    </row>
    <row r="491" spans="1:8" x14ac:dyDescent="0.3">
      <c r="A491" s="28"/>
      <c r="B491" s="29"/>
      <c r="C491" s="6" t="s">
        <v>32</v>
      </c>
      <c r="D491" s="7">
        <v>166.295717</v>
      </c>
      <c r="E491" s="7">
        <v>149.666146</v>
      </c>
      <c r="F491" s="7">
        <v>15.921431999999999</v>
      </c>
      <c r="G491" s="7">
        <v>133.74471399999999</v>
      </c>
      <c r="H491" s="7">
        <v>161.619336</v>
      </c>
    </row>
    <row r="492" spans="1:8" x14ac:dyDescent="0.3">
      <c r="A492" s="28"/>
      <c r="B492" s="29">
        <v>2</v>
      </c>
      <c r="C492" s="6" t="s">
        <v>20</v>
      </c>
      <c r="D492" s="7">
        <v>162.42093</v>
      </c>
      <c r="E492" s="7">
        <v>121.815698</v>
      </c>
      <c r="F492" s="7">
        <v>8.1893809999999991</v>
      </c>
      <c r="G492" s="7">
        <v>113.626317</v>
      </c>
      <c r="H492" s="7">
        <v>147.03704400000001</v>
      </c>
    </row>
    <row r="493" spans="1:8" x14ac:dyDescent="0.3">
      <c r="A493" s="28"/>
      <c r="B493" s="29"/>
      <c r="C493" s="6" t="s">
        <v>50</v>
      </c>
      <c r="D493" s="7">
        <v>3.4632770000000002</v>
      </c>
      <c r="E493" s="7">
        <v>2.5974569999999999</v>
      </c>
      <c r="F493" s="7">
        <v>2.3734500000000001</v>
      </c>
      <c r="G493" s="7">
        <v>0.22400800000000001</v>
      </c>
      <c r="H493" s="7">
        <v>3.4619330000000001</v>
      </c>
    </row>
    <row r="494" spans="1:8" x14ac:dyDescent="0.3">
      <c r="A494" s="28"/>
      <c r="B494" s="29"/>
      <c r="C494" s="6" t="s">
        <v>53</v>
      </c>
      <c r="D494" s="7">
        <v>0.61309000000000002</v>
      </c>
      <c r="E494" s="7">
        <v>0.459818</v>
      </c>
      <c r="F494" s="7">
        <v>0</v>
      </c>
      <c r="G494" s="7">
        <v>0.459818</v>
      </c>
      <c r="H494" s="7">
        <v>0.61309000000000002</v>
      </c>
    </row>
    <row r="495" spans="1:8" x14ac:dyDescent="0.3">
      <c r="A495" s="28"/>
      <c r="B495" s="29"/>
      <c r="C495" s="6" t="s">
        <v>78</v>
      </c>
      <c r="D495" s="7">
        <v>2642.154278</v>
      </c>
      <c r="E495" s="7">
        <v>1981.6157089999999</v>
      </c>
      <c r="F495" s="7">
        <v>686.57925499999999</v>
      </c>
      <c r="G495" s="7">
        <v>1295.036454</v>
      </c>
      <c r="H495" s="7">
        <v>2333.5756729999998</v>
      </c>
    </row>
    <row r="496" spans="1:8" x14ac:dyDescent="0.3">
      <c r="A496" s="28"/>
      <c r="B496" s="29"/>
      <c r="C496" s="6" t="s">
        <v>36</v>
      </c>
      <c r="D496" s="7">
        <v>1411.565175</v>
      </c>
      <c r="E496" s="7">
        <v>1058.6738809999999</v>
      </c>
      <c r="F496" s="7">
        <v>305.91195099999999</v>
      </c>
      <c r="G496" s="7">
        <v>752.76193000000001</v>
      </c>
      <c r="H496" s="7">
        <v>1109.429087</v>
      </c>
    </row>
    <row r="497" spans="1:8" x14ac:dyDescent="0.3">
      <c r="A497" s="28"/>
      <c r="B497" s="29"/>
      <c r="C497" s="6" t="s">
        <v>22</v>
      </c>
      <c r="D497" s="7">
        <v>2467.232254</v>
      </c>
      <c r="E497" s="7">
        <v>1850.4241910000001</v>
      </c>
      <c r="F497" s="7">
        <v>412.50983400000001</v>
      </c>
      <c r="G497" s="7">
        <v>1437.914356</v>
      </c>
      <c r="H497" s="7">
        <v>2042.3599340000001</v>
      </c>
    </row>
    <row r="498" spans="1:8" x14ac:dyDescent="0.3">
      <c r="A498" s="28"/>
      <c r="B498" s="29"/>
      <c r="C498" s="6" t="s">
        <v>10</v>
      </c>
      <c r="D498" s="7">
        <v>2843.4930420000001</v>
      </c>
      <c r="E498" s="7">
        <v>2132.6197809999999</v>
      </c>
      <c r="F498" s="7">
        <v>387.86564600000003</v>
      </c>
      <c r="G498" s="7">
        <v>1744.7541349999999</v>
      </c>
      <c r="H498" s="7">
        <v>2285.0159199999998</v>
      </c>
    </row>
    <row r="499" spans="1:8" x14ac:dyDescent="0.3">
      <c r="A499" s="28"/>
      <c r="B499" s="29"/>
      <c r="C499" s="6" t="s">
        <v>41</v>
      </c>
      <c r="D499" s="7">
        <v>1265.1611760000001</v>
      </c>
      <c r="E499" s="7">
        <v>948.87088200000005</v>
      </c>
      <c r="F499" s="7">
        <v>137.83990299999999</v>
      </c>
      <c r="G499" s="7">
        <v>811.030979</v>
      </c>
      <c r="H499" s="7">
        <v>1017.920224</v>
      </c>
    </row>
    <row r="500" spans="1:8" x14ac:dyDescent="0.3">
      <c r="A500" s="28"/>
      <c r="B500" s="29"/>
      <c r="C500" s="6" t="s">
        <v>89</v>
      </c>
      <c r="D500" s="7">
        <v>21.566381</v>
      </c>
      <c r="E500" s="7">
        <v>16.174786000000001</v>
      </c>
      <c r="F500" s="7">
        <v>21.566381</v>
      </c>
      <c r="G500" s="7">
        <v>0</v>
      </c>
      <c r="H500" s="7">
        <v>21.566381</v>
      </c>
    </row>
    <row r="501" spans="1:8" x14ac:dyDescent="0.3">
      <c r="A501" s="28"/>
      <c r="B501" s="29"/>
      <c r="C501" s="6" t="s">
        <v>81</v>
      </c>
      <c r="D501" s="7">
        <v>126.58542199999999</v>
      </c>
      <c r="E501" s="7">
        <v>94.939065999999997</v>
      </c>
      <c r="F501" s="7">
        <v>0</v>
      </c>
      <c r="G501" s="7">
        <v>94.939065999999997</v>
      </c>
      <c r="H501" s="7">
        <v>126.58542199999999</v>
      </c>
    </row>
    <row r="502" spans="1:8" x14ac:dyDescent="0.3">
      <c r="A502" s="28"/>
      <c r="B502" s="29"/>
      <c r="C502" s="6" t="s">
        <v>11</v>
      </c>
      <c r="D502" s="7">
        <v>3117.7562079999998</v>
      </c>
      <c r="E502" s="7">
        <v>2338.3171560000001</v>
      </c>
      <c r="F502" s="7">
        <v>369.18043299999999</v>
      </c>
      <c r="G502" s="7">
        <v>1969.1367230000001</v>
      </c>
      <c r="H502" s="7">
        <v>2622.5738849999998</v>
      </c>
    </row>
    <row r="503" spans="1:8" x14ac:dyDescent="0.3">
      <c r="A503" s="28"/>
      <c r="B503" s="29"/>
      <c r="C503" s="6" t="s">
        <v>25</v>
      </c>
      <c r="D503" s="7">
        <v>2.8298E-2</v>
      </c>
      <c r="E503" s="7">
        <v>2.1224E-2</v>
      </c>
      <c r="F503" s="7">
        <v>0</v>
      </c>
      <c r="G503" s="7">
        <v>2.1224E-2</v>
      </c>
      <c r="H503" s="7">
        <v>2.8298E-2</v>
      </c>
    </row>
    <row r="504" spans="1:8" x14ac:dyDescent="0.3">
      <c r="A504" s="28"/>
      <c r="B504" s="29"/>
      <c r="C504" s="6" t="s">
        <v>61</v>
      </c>
      <c r="D504" s="7">
        <v>939.37749599999995</v>
      </c>
      <c r="E504" s="7">
        <v>704.53312200000005</v>
      </c>
      <c r="F504" s="7">
        <v>116.24531399999999</v>
      </c>
      <c r="G504" s="7">
        <v>588.28780800000004</v>
      </c>
      <c r="H504" s="7">
        <v>783.74319100000002</v>
      </c>
    </row>
    <row r="505" spans="1:8" x14ac:dyDescent="0.3">
      <c r="A505" s="28"/>
      <c r="B505" s="29"/>
      <c r="C505" s="6" t="s">
        <v>26</v>
      </c>
      <c r="D505" s="7">
        <v>11.075051999999999</v>
      </c>
      <c r="E505" s="7">
        <v>8.3062889999999996</v>
      </c>
      <c r="F505" s="7">
        <v>0</v>
      </c>
      <c r="G505" s="7">
        <v>8.3062889999999996</v>
      </c>
      <c r="H505" s="7">
        <v>8.8672000000000004</v>
      </c>
    </row>
    <row r="506" spans="1:8" x14ac:dyDescent="0.3">
      <c r="A506" s="28"/>
      <c r="B506" s="29"/>
      <c r="C506" s="6" t="s">
        <v>12</v>
      </c>
      <c r="D506" s="7">
        <v>118.221802</v>
      </c>
      <c r="E506" s="7">
        <v>88.666352000000003</v>
      </c>
      <c r="F506" s="7">
        <v>80.696314999999998</v>
      </c>
      <c r="G506" s="7">
        <v>7.9700369999999996</v>
      </c>
      <c r="H506" s="7">
        <v>105.134286</v>
      </c>
    </row>
    <row r="507" spans="1:8" x14ac:dyDescent="0.3">
      <c r="A507" s="28"/>
      <c r="B507" s="29"/>
      <c r="C507" s="6" t="s">
        <v>63</v>
      </c>
      <c r="D507" s="7">
        <v>1407.2592179999999</v>
      </c>
      <c r="E507" s="7">
        <v>1055.4444129999999</v>
      </c>
      <c r="F507" s="7">
        <v>597.96865300000002</v>
      </c>
      <c r="G507" s="7">
        <v>457.47575999999998</v>
      </c>
      <c r="H507" s="7">
        <v>1362.6133050000001</v>
      </c>
    </row>
    <row r="508" spans="1:8" x14ac:dyDescent="0.3">
      <c r="A508" s="28"/>
      <c r="B508" s="29">
        <v>3</v>
      </c>
      <c r="C508" s="6" t="s">
        <v>8</v>
      </c>
      <c r="D508" s="7">
        <v>8488.7643950000001</v>
      </c>
      <c r="E508" s="7">
        <v>4244.3821980000002</v>
      </c>
      <c r="F508" s="7">
        <v>1647.3694149999999</v>
      </c>
      <c r="G508" s="7">
        <v>2597.0127830000001</v>
      </c>
      <c r="H508" s="7">
        <v>6569.6027219999996</v>
      </c>
    </row>
    <row r="509" spans="1:8" x14ac:dyDescent="0.3">
      <c r="A509" s="28"/>
      <c r="B509" s="29"/>
      <c r="C509" s="6" t="s">
        <v>58</v>
      </c>
      <c r="D509" s="7">
        <v>10.494767</v>
      </c>
      <c r="E509" s="7">
        <v>5.2473830000000001</v>
      </c>
      <c r="F509" s="7">
        <v>0</v>
      </c>
      <c r="G509" s="7">
        <v>5.2473830000000001</v>
      </c>
      <c r="H509" s="7">
        <v>10.029104</v>
      </c>
    </row>
    <row r="510" spans="1:8" x14ac:dyDescent="0.3">
      <c r="A510" s="28"/>
      <c r="B510" s="29"/>
      <c r="C510" s="6" t="s">
        <v>13</v>
      </c>
      <c r="D510" s="7">
        <v>37644.849091999997</v>
      </c>
      <c r="E510" s="7">
        <v>18822.424545999998</v>
      </c>
      <c r="F510" s="7">
        <v>14197.678569</v>
      </c>
      <c r="G510" s="7">
        <v>4624.7459769999996</v>
      </c>
      <c r="H510" s="7">
        <v>29071.352451999999</v>
      </c>
    </row>
    <row r="511" spans="1:8" x14ac:dyDescent="0.3">
      <c r="A511" s="14" t="s">
        <v>147</v>
      </c>
      <c r="B511" s="11"/>
      <c r="C511" s="11"/>
      <c r="D511" s="12">
        <v>67263.447444999998</v>
      </c>
      <c r="E511" s="12">
        <v>39598.763435000001</v>
      </c>
      <c r="F511" s="12">
        <v>19703.004194000001</v>
      </c>
      <c r="G511" s="12">
        <v>19903.656714999997</v>
      </c>
      <c r="H511" s="12">
        <v>53922.186097999998</v>
      </c>
    </row>
    <row r="512" spans="1:8" x14ac:dyDescent="0.3">
      <c r="A512" s="28" t="s">
        <v>106</v>
      </c>
      <c r="B512" s="29">
        <v>1</v>
      </c>
      <c r="C512" s="6" t="s">
        <v>60</v>
      </c>
      <c r="D512" s="7">
        <v>60.452055000000001</v>
      </c>
      <c r="E512" s="7">
        <v>54.406849999999999</v>
      </c>
      <c r="F512" s="7">
        <v>34.791956999999996</v>
      </c>
      <c r="G512" s="7">
        <v>19.614892000000001</v>
      </c>
      <c r="H512" s="7">
        <v>59.115081000000004</v>
      </c>
    </row>
    <row r="513" spans="1:8" x14ac:dyDescent="0.3">
      <c r="A513" s="28"/>
      <c r="B513" s="29"/>
      <c r="C513" s="6" t="s">
        <v>27</v>
      </c>
      <c r="D513" s="7">
        <v>156.05927299999999</v>
      </c>
      <c r="E513" s="7">
        <v>140.45334600000001</v>
      </c>
      <c r="F513" s="7">
        <v>9.0047549999999994</v>
      </c>
      <c r="G513" s="7">
        <v>131.44859</v>
      </c>
      <c r="H513" s="7">
        <v>148.979074</v>
      </c>
    </row>
    <row r="514" spans="1:8" x14ac:dyDescent="0.3">
      <c r="A514" s="28"/>
      <c r="B514" s="29"/>
      <c r="C514" s="6" t="s">
        <v>28</v>
      </c>
      <c r="D514" s="7">
        <v>30.039607</v>
      </c>
      <c r="E514" s="7">
        <v>27.035647000000001</v>
      </c>
      <c r="F514" s="7">
        <v>2.361443</v>
      </c>
      <c r="G514" s="7">
        <v>24.674202999999999</v>
      </c>
      <c r="H514" s="7">
        <v>28.462796999999998</v>
      </c>
    </row>
    <row r="515" spans="1:8" x14ac:dyDescent="0.3">
      <c r="A515" s="28"/>
      <c r="B515" s="29"/>
      <c r="C515" s="6" t="s">
        <v>30</v>
      </c>
      <c r="D515" s="7">
        <v>5.6217199999999998</v>
      </c>
      <c r="E515" s="7">
        <v>5.0595480000000004</v>
      </c>
      <c r="F515" s="7">
        <v>1.9336279999999999</v>
      </c>
      <c r="G515" s="7">
        <v>3.1259199999999998</v>
      </c>
      <c r="H515" s="7">
        <v>5.6217199999999998</v>
      </c>
    </row>
    <row r="516" spans="1:8" x14ac:dyDescent="0.3">
      <c r="A516" s="28"/>
      <c r="B516" s="29"/>
      <c r="C516" s="6" t="s">
        <v>31</v>
      </c>
      <c r="D516" s="7">
        <v>60.654342999999997</v>
      </c>
      <c r="E516" s="7">
        <v>54.588909000000001</v>
      </c>
      <c r="F516" s="7">
        <v>7.9903120000000003</v>
      </c>
      <c r="G516" s="7">
        <v>46.598596000000001</v>
      </c>
      <c r="H516" s="7">
        <v>59.977620999999999</v>
      </c>
    </row>
    <row r="517" spans="1:8" x14ac:dyDescent="0.3">
      <c r="A517" s="28"/>
      <c r="B517" s="29"/>
      <c r="C517" s="6" t="s">
        <v>32</v>
      </c>
      <c r="D517" s="7">
        <v>24.335677</v>
      </c>
      <c r="E517" s="7">
        <v>21.902108999999999</v>
      </c>
      <c r="F517" s="7">
        <v>1.9307049999999999</v>
      </c>
      <c r="G517" s="7">
        <v>19.971404</v>
      </c>
      <c r="H517" s="7">
        <v>23.555596000000001</v>
      </c>
    </row>
    <row r="518" spans="1:8" x14ac:dyDescent="0.3">
      <c r="A518" s="28"/>
      <c r="B518" s="29">
        <v>2</v>
      </c>
      <c r="C518" s="6" t="s">
        <v>8</v>
      </c>
      <c r="D518" s="7">
        <v>119.53130299999999</v>
      </c>
      <c r="E518" s="7">
        <v>89.648477999999997</v>
      </c>
      <c r="F518" s="7">
        <v>0.47167700000000001</v>
      </c>
      <c r="G518" s="7">
        <v>89.1768</v>
      </c>
      <c r="H518" s="7">
        <v>100.71650099999999</v>
      </c>
    </row>
    <row r="519" spans="1:8" x14ac:dyDescent="0.3">
      <c r="A519" s="28"/>
      <c r="B519" s="29"/>
      <c r="C519" s="6" t="s">
        <v>22</v>
      </c>
      <c r="D519" s="7">
        <v>6.2085340000000002</v>
      </c>
      <c r="E519" s="7">
        <v>4.6563999999999997</v>
      </c>
      <c r="F519" s="7">
        <v>0</v>
      </c>
      <c r="G519" s="7">
        <v>4.6563999999999997</v>
      </c>
      <c r="H519" s="7">
        <v>6.2085340000000002</v>
      </c>
    </row>
    <row r="520" spans="1:8" x14ac:dyDescent="0.3">
      <c r="A520" s="28"/>
      <c r="B520" s="29"/>
      <c r="C520" s="6" t="s">
        <v>24</v>
      </c>
      <c r="D520" s="7">
        <v>1000.6311899999999</v>
      </c>
      <c r="E520" s="7">
        <v>750.47339199999999</v>
      </c>
      <c r="F520" s="7">
        <v>298.245339</v>
      </c>
      <c r="G520" s="7">
        <v>452.22805299999999</v>
      </c>
      <c r="H520" s="7">
        <v>924.98477100000002</v>
      </c>
    </row>
    <row r="521" spans="1:8" x14ac:dyDescent="0.3">
      <c r="A521" s="28"/>
      <c r="B521" s="29"/>
      <c r="C521" s="6" t="s">
        <v>55</v>
      </c>
      <c r="D521" s="7">
        <v>13.501340000000001</v>
      </c>
      <c r="E521" s="7">
        <v>10.126004999999999</v>
      </c>
      <c r="F521" s="7">
        <v>1.550597</v>
      </c>
      <c r="G521" s="7">
        <v>8.5754079999999995</v>
      </c>
      <c r="H521" s="7">
        <v>13.501340000000001</v>
      </c>
    </row>
    <row r="522" spans="1:8" x14ac:dyDescent="0.3">
      <c r="A522" s="28"/>
      <c r="B522" s="29"/>
      <c r="C522" s="6" t="s">
        <v>41</v>
      </c>
      <c r="D522" s="7">
        <v>1.2953920000000001</v>
      </c>
      <c r="E522" s="7">
        <v>0.97154399999999996</v>
      </c>
      <c r="F522" s="7">
        <v>0.85260499999999995</v>
      </c>
      <c r="G522" s="7">
        <v>0.118938</v>
      </c>
      <c r="H522" s="7">
        <v>1.2953920000000001</v>
      </c>
    </row>
    <row r="523" spans="1:8" x14ac:dyDescent="0.3">
      <c r="A523" s="28"/>
      <c r="B523" s="29"/>
      <c r="C523" s="6" t="s">
        <v>61</v>
      </c>
      <c r="D523" s="7">
        <v>5.1624439999999998</v>
      </c>
      <c r="E523" s="7">
        <v>3.8718330000000001</v>
      </c>
      <c r="F523" s="7">
        <v>1.588376</v>
      </c>
      <c r="G523" s="7">
        <v>2.2834569999999998</v>
      </c>
      <c r="H523" s="7">
        <v>5.0239370000000001</v>
      </c>
    </row>
    <row r="524" spans="1:8" x14ac:dyDescent="0.3">
      <c r="A524" s="28"/>
      <c r="B524" s="29"/>
      <c r="C524" s="6" t="s">
        <v>26</v>
      </c>
      <c r="D524" s="7">
        <v>29.185879</v>
      </c>
      <c r="E524" s="7">
        <v>21.889409000000001</v>
      </c>
      <c r="F524" s="7">
        <v>28.570806000000001</v>
      </c>
      <c r="G524" s="7">
        <v>0</v>
      </c>
      <c r="H524" s="7">
        <v>29.185879</v>
      </c>
    </row>
    <row r="525" spans="1:8" x14ac:dyDescent="0.3">
      <c r="A525" s="28"/>
      <c r="B525" s="29"/>
      <c r="C525" s="6" t="s">
        <v>13</v>
      </c>
      <c r="D525" s="7">
        <v>2.5562429999999998</v>
      </c>
      <c r="E525" s="7">
        <v>1.9171819999999999</v>
      </c>
      <c r="F525" s="7">
        <v>2.5562420000000001</v>
      </c>
      <c r="G525" s="7">
        <v>0</v>
      </c>
      <c r="H525" s="7">
        <v>2.5562429999999998</v>
      </c>
    </row>
    <row r="526" spans="1:8" x14ac:dyDescent="0.3">
      <c r="A526" s="28"/>
      <c r="B526" s="29"/>
      <c r="C526" s="6" t="s">
        <v>63</v>
      </c>
      <c r="D526" s="7">
        <v>24.445664000000001</v>
      </c>
      <c r="E526" s="7">
        <v>18.334247999999999</v>
      </c>
      <c r="F526" s="7">
        <v>0</v>
      </c>
      <c r="G526" s="7">
        <v>18.334247999999999</v>
      </c>
      <c r="H526" s="7">
        <v>24.445663</v>
      </c>
    </row>
    <row r="527" spans="1:8" x14ac:dyDescent="0.3">
      <c r="A527" s="28"/>
      <c r="B527" s="29"/>
      <c r="C527" s="6" t="s">
        <v>17</v>
      </c>
      <c r="D527" s="7">
        <v>122.428327</v>
      </c>
      <c r="E527" s="7">
        <v>91.821245000000005</v>
      </c>
      <c r="F527" s="7">
        <v>87.884810999999999</v>
      </c>
      <c r="G527" s="7">
        <v>3.9364340000000002</v>
      </c>
      <c r="H527" s="7">
        <v>122.428327</v>
      </c>
    </row>
    <row r="528" spans="1:8" x14ac:dyDescent="0.3">
      <c r="A528" s="28"/>
      <c r="B528" s="29"/>
      <c r="C528" s="6" t="s">
        <v>29</v>
      </c>
      <c r="D528" s="7">
        <v>1535.3056120000001</v>
      </c>
      <c r="E528" s="7">
        <v>1151.4792090000001</v>
      </c>
      <c r="F528" s="7">
        <v>285.29701799999998</v>
      </c>
      <c r="G528" s="7">
        <v>866.18219099999999</v>
      </c>
      <c r="H528" s="7">
        <v>1174.5369909999999</v>
      </c>
    </row>
    <row r="529" spans="1:8" x14ac:dyDescent="0.3">
      <c r="A529" s="14" t="s">
        <v>148</v>
      </c>
      <c r="B529" s="11"/>
      <c r="C529" s="11"/>
      <c r="D529" s="12">
        <v>3197.4146030000002</v>
      </c>
      <c r="E529" s="12">
        <v>2448.635354</v>
      </c>
      <c r="F529" s="12">
        <v>765.03027099999997</v>
      </c>
      <c r="G529" s="12">
        <v>1690.925534</v>
      </c>
      <c r="H529" s="12">
        <v>2730.5954670000001</v>
      </c>
    </row>
    <row r="530" spans="1:8" x14ac:dyDescent="0.3">
      <c r="A530" s="28" t="s">
        <v>109</v>
      </c>
      <c r="B530" s="29">
        <v>1</v>
      </c>
      <c r="C530" s="6" t="s">
        <v>34</v>
      </c>
      <c r="D530" s="7">
        <v>24.626128999999999</v>
      </c>
      <c r="E530" s="7">
        <v>22.163516000000001</v>
      </c>
      <c r="F530" s="7">
        <v>0.77278400000000003</v>
      </c>
      <c r="G530" s="7">
        <v>21.390732</v>
      </c>
      <c r="H530" s="7">
        <v>24.625829</v>
      </c>
    </row>
    <row r="531" spans="1:8" x14ac:dyDescent="0.3">
      <c r="A531" s="28"/>
      <c r="B531" s="29"/>
      <c r="C531" s="6" t="s">
        <v>27</v>
      </c>
      <c r="D531" s="7">
        <v>758.47362499999997</v>
      </c>
      <c r="E531" s="7">
        <v>682.62626299999999</v>
      </c>
      <c r="F531" s="7">
        <v>605.37230199999999</v>
      </c>
      <c r="G531" s="7">
        <v>77.253961000000004</v>
      </c>
      <c r="H531" s="7">
        <v>743.11597600000005</v>
      </c>
    </row>
    <row r="532" spans="1:8" x14ac:dyDescent="0.3">
      <c r="A532" s="28"/>
      <c r="B532" s="29"/>
      <c r="C532" s="6" t="s">
        <v>47</v>
      </c>
      <c r="D532" s="7">
        <v>1.426715</v>
      </c>
      <c r="E532" s="7">
        <v>1.284044</v>
      </c>
      <c r="F532" s="7">
        <v>0.44479000000000002</v>
      </c>
      <c r="G532" s="7">
        <v>0.83925399999999994</v>
      </c>
      <c r="H532" s="7">
        <v>1.426715</v>
      </c>
    </row>
    <row r="533" spans="1:8" x14ac:dyDescent="0.3">
      <c r="A533" s="28"/>
      <c r="B533" s="29"/>
      <c r="C533" s="6" t="s">
        <v>48</v>
      </c>
      <c r="D533" s="7">
        <v>894.56404199999997</v>
      </c>
      <c r="E533" s="7">
        <v>805.10763799999995</v>
      </c>
      <c r="F533" s="7">
        <v>242.40509499999999</v>
      </c>
      <c r="G533" s="7">
        <v>562.70254199999999</v>
      </c>
      <c r="H533" s="7">
        <v>827.30801299999996</v>
      </c>
    </row>
    <row r="534" spans="1:8" x14ac:dyDescent="0.3">
      <c r="A534" s="28"/>
      <c r="B534" s="29"/>
      <c r="C534" s="6" t="s">
        <v>14</v>
      </c>
      <c r="D534" s="7">
        <v>54.039330999999997</v>
      </c>
      <c r="E534" s="7">
        <v>48.635398000000002</v>
      </c>
      <c r="F534" s="7">
        <v>28.51484</v>
      </c>
      <c r="G534" s="7">
        <v>20.120557999999999</v>
      </c>
      <c r="H534" s="7">
        <v>54.039330999999997</v>
      </c>
    </row>
    <row r="535" spans="1:8" x14ac:dyDescent="0.3">
      <c r="A535" s="28"/>
      <c r="B535" s="29"/>
      <c r="C535" s="6" t="s">
        <v>15</v>
      </c>
      <c r="D535" s="7">
        <v>2580.700405</v>
      </c>
      <c r="E535" s="7">
        <v>2322.630365</v>
      </c>
      <c r="F535" s="7">
        <v>1172.2459759999999</v>
      </c>
      <c r="G535" s="7">
        <v>1150.3843890000001</v>
      </c>
      <c r="H535" s="7">
        <v>2395.7043950000002</v>
      </c>
    </row>
    <row r="536" spans="1:8" x14ac:dyDescent="0.3">
      <c r="A536" s="28"/>
      <c r="B536" s="29"/>
      <c r="C536" s="6" t="s">
        <v>16</v>
      </c>
      <c r="D536" s="7">
        <v>2549.1463669999998</v>
      </c>
      <c r="E536" s="7">
        <v>2294.23173</v>
      </c>
      <c r="F536" s="7">
        <v>1107.091392</v>
      </c>
      <c r="G536" s="7">
        <v>1187.1403379999999</v>
      </c>
      <c r="H536" s="7">
        <v>2354.920494</v>
      </c>
    </row>
    <row r="537" spans="1:8" x14ac:dyDescent="0.3">
      <c r="A537" s="28"/>
      <c r="B537" s="29"/>
      <c r="C537" s="6" t="s">
        <v>64</v>
      </c>
      <c r="D537" s="7">
        <v>13.986903</v>
      </c>
      <c r="E537" s="7">
        <v>12.588212</v>
      </c>
      <c r="F537" s="7">
        <v>7.5557210000000001</v>
      </c>
      <c r="G537" s="7">
        <v>5.0324920000000004</v>
      </c>
      <c r="H537" s="7">
        <v>13.986903</v>
      </c>
    </row>
    <row r="538" spans="1:8" x14ac:dyDescent="0.3">
      <c r="A538" s="28"/>
      <c r="B538" s="29"/>
      <c r="C538" s="6" t="s">
        <v>65</v>
      </c>
      <c r="D538" s="7">
        <v>78.225768000000002</v>
      </c>
      <c r="E538" s="7">
        <v>70.403192000000004</v>
      </c>
      <c r="F538" s="7">
        <v>40.876271000000003</v>
      </c>
      <c r="G538" s="7">
        <v>29.526921000000002</v>
      </c>
      <c r="H538" s="7">
        <v>76.330126000000007</v>
      </c>
    </row>
    <row r="539" spans="1:8" x14ac:dyDescent="0.3">
      <c r="A539" s="28"/>
      <c r="B539" s="29"/>
      <c r="C539" s="6" t="s">
        <v>28</v>
      </c>
      <c r="D539" s="7">
        <v>154.24794900000001</v>
      </c>
      <c r="E539" s="7">
        <v>138.82315399999999</v>
      </c>
      <c r="F539" s="7">
        <v>47.519621000000001</v>
      </c>
      <c r="G539" s="7">
        <v>91.303533000000002</v>
      </c>
      <c r="H539" s="7">
        <v>151.16782000000001</v>
      </c>
    </row>
    <row r="540" spans="1:8" x14ac:dyDescent="0.3">
      <c r="A540" s="28"/>
      <c r="B540" s="29"/>
      <c r="C540" s="6" t="s">
        <v>31</v>
      </c>
      <c r="D540" s="7">
        <v>13.452788</v>
      </c>
      <c r="E540" s="7">
        <v>12.10751</v>
      </c>
      <c r="F540" s="7">
        <v>7.1780010000000001</v>
      </c>
      <c r="G540" s="7">
        <v>4.9295090000000004</v>
      </c>
      <c r="H540" s="7">
        <v>12.731354</v>
      </c>
    </row>
    <row r="541" spans="1:8" x14ac:dyDescent="0.3">
      <c r="A541" s="28"/>
      <c r="B541" s="29">
        <v>2</v>
      </c>
      <c r="C541" s="6" t="s">
        <v>20</v>
      </c>
      <c r="D541" s="7">
        <v>86.026129999999995</v>
      </c>
      <c r="E541" s="7">
        <v>64.519597000000005</v>
      </c>
      <c r="F541" s="7">
        <v>14.944812000000001</v>
      </c>
      <c r="G541" s="7">
        <v>49.574784999999999</v>
      </c>
      <c r="H541" s="7">
        <v>78.780737000000002</v>
      </c>
    </row>
    <row r="542" spans="1:8" x14ac:dyDescent="0.3">
      <c r="A542" s="28"/>
      <c r="B542" s="29"/>
      <c r="C542" s="6" t="s">
        <v>21</v>
      </c>
      <c r="D542" s="7">
        <v>5390.6150939999998</v>
      </c>
      <c r="E542" s="7">
        <v>4042.9613210000002</v>
      </c>
      <c r="F542" s="7">
        <v>1351.7007639999999</v>
      </c>
      <c r="G542" s="7">
        <v>2691.2605570000001</v>
      </c>
      <c r="H542" s="7">
        <v>4373.630486</v>
      </c>
    </row>
    <row r="543" spans="1:8" x14ac:dyDescent="0.3">
      <c r="A543" s="28"/>
      <c r="B543" s="29"/>
      <c r="C543" s="6" t="s">
        <v>78</v>
      </c>
      <c r="D543" s="7">
        <v>150.76969299999999</v>
      </c>
      <c r="E543" s="7">
        <v>113.07727</v>
      </c>
      <c r="F543" s="7">
        <v>37.596077999999999</v>
      </c>
      <c r="G543" s="7">
        <v>75.481191999999993</v>
      </c>
      <c r="H543" s="7">
        <v>150.76969399999999</v>
      </c>
    </row>
    <row r="544" spans="1:8" x14ac:dyDescent="0.3">
      <c r="A544" s="28"/>
      <c r="B544" s="29"/>
      <c r="C544" s="6" t="s">
        <v>10</v>
      </c>
      <c r="D544" s="7">
        <v>907.25250700000004</v>
      </c>
      <c r="E544" s="7">
        <v>680.43938000000003</v>
      </c>
      <c r="F544" s="7">
        <v>459.92965400000003</v>
      </c>
      <c r="G544" s="7">
        <v>220.509726</v>
      </c>
      <c r="H544" s="7">
        <v>876.65284099999997</v>
      </c>
    </row>
    <row r="545" spans="1:8" x14ac:dyDescent="0.3">
      <c r="A545" s="28"/>
      <c r="B545" s="29"/>
      <c r="C545" s="6" t="s">
        <v>39</v>
      </c>
      <c r="D545" s="7">
        <v>9.4946839999999995</v>
      </c>
      <c r="E545" s="7">
        <v>7.1210129999999996</v>
      </c>
      <c r="F545" s="7">
        <v>8.8353210000000004</v>
      </c>
      <c r="G545" s="7">
        <v>0</v>
      </c>
      <c r="H545" s="7">
        <v>9.4946839999999995</v>
      </c>
    </row>
    <row r="546" spans="1:8" x14ac:dyDescent="0.3">
      <c r="A546" s="28"/>
      <c r="B546" s="29"/>
      <c r="C546" s="6" t="s">
        <v>24</v>
      </c>
      <c r="D546" s="7">
        <v>62.786729999999999</v>
      </c>
      <c r="E546" s="7">
        <v>47.090046999999998</v>
      </c>
      <c r="F546" s="7">
        <v>25.650653999999999</v>
      </c>
      <c r="G546" s="7">
        <v>21.439394</v>
      </c>
      <c r="H546" s="7">
        <v>54.575189000000002</v>
      </c>
    </row>
    <row r="547" spans="1:8" x14ac:dyDescent="0.3">
      <c r="A547" s="28"/>
      <c r="B547" s="29"/>
      <c r="C547" s="6" t="s">
        <v>41</v>
      </c>
      <c r="D547" s="7">
        <v>2767.9842749999998</v>
      </c>
      <c r="E547" s="7">
        <v>2075.9882069999999</v>
      </c>
      <c r="F547" s="7">
        <v>1233.04081</v>
      </c>
      <c r="G547" s="7">
        <v>842.94739600000003</v>
      </c>
      <c r="H547" s="7">
        <v>2163.1643690000001</v>
      </c>
    </row>
    <row r="548" spans="1:8" x14ac:dyDescent="0.3">
      <c r="A548" s="28"/>
      <c r="B548" s="29"/>
      <c r="C548" s="6" t="s">
        <v>81</v>
      </c>
      <c r="D548" s="7">
        <v>5.1930639999999997</v>
      </c>
      <c r="E548" s="7">
        <v>3.8947980000000002</v>
      </c>
      <c r="F548" s="7">
        <v>3.3146000000000002E-2</v>
      </c>
      <c r="G548" s="7">
        <v>3.8616519999999999</v>
      </c>
      <c r="H548" s="7">
        <v>5.1930639999999997</v>
      </c>
    </row>
    <row r="549" spans="1:8" x14ac:dyDescent="0.3">
      <c r="A549" s="28"/>
      <c r="B549" s="29"/>
      <c r="C549" s="6" t="s">
        <v>11</v>
      </c>
      <c r="D549" s="7">
        <v>120.54305600000001</v>
      </c>
      <c r="E549" s="7">
        <v>90.407291999999998</v>
      </c>
      <c r="F549" s="7">
        <v>59.9467</v>
      </c>
      <c r="G549" s="7">
        <v>30.460591999999998</v>
      </c>
      <c r="H549" s="7">
        <v>120.54306099999999</v>
      </c>
    </row>
    <row r="550" spans="1:8" x14ac:dyDescent="0.3">
      <c r="A550" s="28"/>
      <c r="B550" s="29"/>
      <c r="C550" s="6" t="s">
        <v>61</v>
      </c>
      <c r="D550" s="7">
        <v>2301.0963299999999</v>
      </c>
      <c r="E550" s="7">
        <v>1725.8222479999999</v>
      </c>
      <c r="F550" s="7">
        <v>797.98588199999995</v>
      </c>
      <c r="G550" s="7">
        <v>927.836365</v>
      </c>
      <c r="H550" s="7">
        <v>2143.092052</v>
      </c>
    </row>
    <row r="551" spans="1:8" x14ac:dyDescent="0.3">
      <c r="A551" s="28"/>
      <c r="B551" s="29"/>
      <c r="C551" s="6" t="s">
        <v>13</v>
      </c>
      <c r="D551" s="7">
        <v>265.31801300000001</v>
      </c>
      <c r="E551" s="7">
        <v>198.98850999999999</v>
      </c>
      <c r="F551" s="7">
        <v>190.75020000000001</v>
      </c>
      <c r="G551" s="7">
        <v>8.2383100000000002</v>
      </c>
      <c r="H551" s="7">
        <v>265.31801400000001</v>
      </c>
    </row>
    <row r="552" spans="1:8" x14ac:dyDescent="0.3">
      <c r="A552" s="28"/>
      <c r="B552" s="29"/>
      <c r="C552" s="6" t="s">
        <v>63</v>
      </c>
      <c r="D552" s="7">
        <v>8187.6882400000004</v>
      </c>
      <c r="E552" s="7">
        <v>6140.7661799999996</v>
      </c>
      <c r="F552" s="7">
        <v>2519.651801</v>
      </c>
      <c r="G552" s="7">
        <v>3621.1143790000001</v>
      </c>
      <c r="H552" s="7">
        <v>6535.7872559999996</v>
      </c>
    </row>
    <row r="553" spans="1:8" x14ac:dyDescent="0.3">
      <c r="A553" s="28"/>
      <c r="B553" s="29"/>
      <c r="C553" s="6" t="s">
        <v>110</v>
      </c>
      <c r="D553" s="7">
        <v>10.946837</v>
      </c>
      <c r="E553" s="7">
        <v>8.2101279999999992</v>
      </c>
      <c r="F553" s="7">
        <v>10.946837</v>
      </c>
      <c r="G553" s="7">
        <v>0</v>
      </c>
      <c r="H553" s="7">
        <v>10.946837</v>
      </c>
    </row>
    <row r="554" spans="1:8" x14ac:dyDescent="0.3">
      <c r="A554" s="28"/>
      <c r="B554" s="29">
        <v>3</v>
      </c>
      <c r="C554" s="6" t="s">
        <v>53</v>
      </c>
      <c r="D554" s="7">
        <v>12701.475869</v>
      </c>
      <c r="E554" s="7">
        <v>6350.7379339999998</v>
      </c>
      <c r="F554" s="7">
        <v>9582.6293920000007</v>
      </c>
      <c r="G554" s="7">
        <v>0</v>
      </c>
      <c r="H554" s="7">
        <v>12226.430562</v>
      </c>
    </row>
    <row r="555" spans="1:8" x14ac:dyDescent="0.3">
      <c r="A555" s="28"/>
      <c r="B555" s="29"/>
      <c r="C555" s="6" t="s">
        <v>36</v>
      </c>
      <c r="D555" s="7">
        <v>15074.244865999999</v>
      </c>
      <c r="E555" s="7">
        <v>7537.1224329999995</v>
      </c>
      <c r="F555" s="7">
        <v>7223.3706979999997</v>
      </c>
      <c r="G555" s="7">
        <v>313.751735</v>
      </c>
      <c r="H555" s="7">
        <v>12042.268479</v>
      </c>
    </row>
    <row r="556" spans="1:8" x14ac:dyDescent="0.3">
      <c r="A556" s="28"/>
      <c r="B556" s="29"/>
      <c r="C556" s="6" t="s">
        <v>8</v>
      </c>
      <c r="D556" s="7">
        <v>26351.180217000001</v>
      </c>
      <c r="E556" s="7">
        <v>13175.590108</v>
      </c>
      <c r="F556" s="7">
        <v>9263.3346299999994</v>
      </c>
      <c r="G556" s="7">
        <v>3912.255478</v>
      </c>
      <c r="H556" s="7">
        <v>18595.324091999999</v>
      </c>
    </row>
    <row r="557" spans="1:8" x14ac:dyDescent="0.3">
      <c r="A557" s="28"/>
      <c r="B557" s="29"/>
      <c r="C557" s="6" t="s">
        <v>22</v>
      </c>
      <c r="D557" s="7">
        <v>12838.183439</v>
      </c>
      <c r="E557" s="7">
        <v>6419.091719</v>
      </c>
      <c r="F557" s="7">
        <v>4256.5923940000002</v>
      </c>
      <c r="G557" s="7">
        <v>2162.4993250000002</v>
      </c>
      <c r="H557" s="7">
        <v>7704.1444670000001</v>
      </c>
    </row>
    <row r="558" spans="1:8" x14ac:dyDescent="0.3">
      <c r="A558" s="28"/>
      <c r="B558" s="29"/>
      <c r="C558" s="6" t="s">
        <v>29</v>
      </c>
      <c r="D558" s="7">
        <v>19919.365136</v>
      </c>
      <c r="E558" s="7">
        <v>9959.6825680000002</v>
      </c>
      <c r="F558" s="7">
        <v>4339.2733969999999</v>
      </c>
      <c r="G558" s="7">
        <v>5620.4091719999997</v>
      </c>
      <c r="H558" s="7">
        <v>12400.525309000001</v>
      </c>
    </row>
    <row r="559" spans="1:8" x14ac:dyDescent="0.3">
      <c r="A559" s="14" t="s">
        <v>149</v>
      </c>
      <c r="B559" s="11"/>
      <c r="C559" s="11"/>
      <c r="D559" s="12">
        <v>114273.054202</v>
      </c>
      <c r="E559" s="12">
        <v>65052.111774999998</v>
      </c>
      <c r="F559" s="12">
        <v>44636.189962999997</v>
      </c>
      <c r="G559" s="12">
        <v>23652.264286999998</v>
      </c>
      <c r="H559" s="12">
        <v>86411.998149000006</v>
      </c>
    </row>
    <row r="560" spans="1:8" x14ac:dyDescent="0.3">
      <c r="A560" s="28" t="s">
        <v>111</v>
      </c>
      <c r="B560" s="29">
        <v>1</v>
      </c>
      <c r="C560" s="6" t="s">
        <v>38</v>
      </c>
      <c r="D560" s="7">
        <v>14.098319</v>
      </c>
      <c r="E560" s="7">
        <v>12.688487</v>
      </c>
      <c r="F560" s="7">
        <v>5.4840260000000001</v>
      </c>
      <c r="G560" s="7">
        <v>7.2044610000000002</v>
      </c>
      <c r="H560" s="7">
        <v>13.793229</v>
      </c>
    </row>
    <row r="561" spans="1:8" x14ac:dyDescent="0.3">
      <c r="A561" s="28"/>
      <c r="B561" s="29"/>
      <c r="C561" s="6" t="s">
        <v>12</v>
      </c>
      <c r="D561" s="7">
        <v>10.517844999999999</v>
      </c>
      <c r="E561" s="7">
        <v>9.4660600000000006</v>
      </c>
      <c r="F561" s="7">
        <v>0</v>
      </c>
      <c r="G561" s="7">
        <v>9.4660600000000006</v>
      </c>
      <c r="H561" s="7">
        <v>9.7692359999999994</v>
      </c>
    </row>
    <row r="562" spans="1:8" x14ac:dyDescent="0.3">
      <c r="A562" s="28"/>
      <c r="B562" s="29"/>
      <c r="C562" s="6" t="s">
        <v>27</v>
      </c>
      <c r="D562" s="7">
        <v>128.94422599999999</v>
      </c>
      <c r="E562" s="7">
        <v>116.049803</v>
      </c>
      <c r="F562" s="7">
        <v>35.144348999999998</v>
      </c>
      <c r="G562" s="7">
        <v>80.905454000000006</v>
      </c>
      <c r="H562" s="7">
        <v>123.85363599999999</v>
      </c>
    </row>
    <row r="563" spans="1:8" x14ac:dyDescent="0.3">
      <c r="A563" s="28"/>
      <c r="B563" s="29"/>
      <c r="C563" s="6" t="s">
        <v>44</v>
      </c>
      <c r="D563" s="7">
        <v>290.35328500000003</v>
      </c>
      <c r="E563" s="7">
        <v>261.31795699999998</v>
      </c>
      <c r="F563" s="7">
        <v>95.050998000000007</v>
      </c>
      <c r="G563" s="7">
        <v>166.26695900000001</v>
      </c>
      <c r="H563" s="7">
        <v>265.59938199999999</v>
      </c>
    </row>
    <row r="564" spans="1:8" x14ac:dyDescent="0.3">
      <c r="A564" s="28"/>
      <c r="B564" s="29"/>
      <c r="C564" s="6" t="s">
        <v>28</v>
      </c>
      <c r="D564" s="7">
        <v>0.103209</v>
      </c>
      <c r="E564" s="7">
        <v>9.2887999999999998E-2</v>
      </c>
      <c r="F564" s="7">
        <v>0</v>
      </c>
      <c r="G564" s="7">
        <v>9.2887999999999998E-2</v>
      </c>
      <c r="H564" s="7">
        <v>9.1807E-2</v>
      </c>
    </row>
    <row r="565" spans="1:8" x14ac:dyDescent="0.3">
      <c r="A565" s="28"/>
      <c r="B565" s="29"/>
      <c r="C565" s="6" t="s">
        <v>70</v>
      </c>
      <c r="D565" s="7">
        <v>125.789569</v>
      </c>
      <c r="E565" s="7">
        <v>113.210613</v>
      </c>
      <c r="F565" s="7">
        <v>110.325036</v>
      </c>
      <c r="G565" s="7">
        <v>2.8855759999999999</v>
      </c>
      <c r="H565" s="7">
        <v>125.789569</v>
      </c>
    </row>
    <row r="566" spans="1:8" x14ac:dyDescent="0.3">
      <c r="A566" s="28"/>
      <c r="B566" s="29"/>
      <c r="C566" s="6" t="s">
        <v>72</v>
      </c>
      <c r="D566" s="7">
        <v>6.9469510000000003</v>
      </c>
      <c r="E566" s="7">
        <v>6.252256</v>
      </c>
      <c r="F566" s="7">
        <v>0</v>
      </c>
      <c r="G566" s="7">
        <v>6.252256</v>
      </c>
      <c r="H566" s="7">
        <v>6.4697550000000001</v>
      </c>
    </row>
    <row r="567" spans="1:8" x14ac:dyDescent="0.3">
      <c r="A567" s="28"/>
      <c r="B567" s="29"/>
      <c r="C567" s="6" t="s">
        <v>31</v>
      </c>
      <c r="D567" s="7">
        <v>132.416695</v>
      </c>
      <c r="E567" s="7">
        <v>119.17502500000001</v>
      </c>
      <c r="F567" s="7">
        <v>108.76242999999999</v>
      </c>
      <c r="G567" s="7">
        <v>10.412595</v>
      </c>
      <c r="H567" s="7">
        <v>127.33102</v>
      </c>
    </row>
    <row r="568" spans="1:8" x14ac:dyDescent="0.3">
      <c r="A568" s="28"/>
      <c r="B568" s="29"/>
      <c r="C568" s="6" t="s">
        <v>32</v>
      </c>
      <c r="D568" s="7">
        <v>447.15667000000002</v>
      </c>
      <c r="E568" s="7">
        <v>402.44100300000002</v>
      </c>
      <c r="F568" s="7">
        <v>222.532904</v>
      </c>
      <c r="G568" s="7">
        <v>179.90809899999999</v>
      </c>
      <c r="H568" s="7">
        <v>422.14254099999999</v>
      </c>
    </row>
    <row r="569" spans="1:8" x14ac:dyDescent="0.3">
      <c r="A569" s="28"/>
      <c r="B569" s="29">
        <v>2</v>
      </c>
      <c r="C569" s="6" t="s">
        <v>68</v>
      </c>
      <c r="D569" s="7">
        <v>13.785598999999999</v>
      </c>
      <c r="E569" s="7">
        <v>10.339199000000001</v>
      </c>
      <c r="F569" s="7">
        <v>0</v>
      </c>
      <c r="G569" s="7">
        <v>10.339199000000001</v>
      </c>
      <c r="H569" s="7">
        <v>13.785598999999999</v>
      </c>
    </row>
    <row r="570" spans="1:8" x14ac:dyDescent="0.3">
      <c r="A570" s="28"/>
      <c r="B570" s="29"/>
      <c r="C570" s="6" t="s">
        <v>19</v>
      </c>
      <c r="D570" s="7">
        <v>352.34079400000002</v>
      </c>
      <c r="E570" s="7">
        <v>264.25559500000003</v>
      </c>
      <c r="F570" s="7">
        <v>122.79280799999999</v>
      </c>
      <c r="G570" s="7">
        <v>141.46278799999999</v>
      </c>
      <c r="H570" s="7">
        <v>326.00640099999998</v>
      </c>
    </row>
    <row r="571" spans="1:8" x14ac:dyDescent="0.3">
      <c r="A571" s="28"/>
      <c r="B571" s="29"/>
      <c r="C571" s="6" t="s">
        <v>20</v>
      </c>
      <c r="D571" s="7">
        <v>19.863246</v>
      </c>
      <c r="E571" s="7">
        <v>14.897434000000001</v>
      </c>
      <c r="F571" s="7">
        <v>0</v>
      </c>
      <c r="G571" s="7">
        <v>14.897434000000001</v>
      </c>
      <c r="H571" s="7">
        <v>14.988243000000001</v>
      </c>
    </row>
    <row r="572" spans="1:8" x14ac:dyDescent="0.3">
      <c r="A572" s="28"/>
      <c r="B572" s="29"/>
      <c r="C572" s="6" t="s">
        <v>26</v>
      </c>
      <c r="D572" s="7">
        <v>681.81046800000001</v>
      </c>
      <c r="E572" s="7">
        <v>511.35785099999998</v>
      </c>
      <c r="F572" s="7">
        <v>16.236246999999999</v>
      </c>
      <c r="G572" s="7">
        <v>495.12160399999999</v>
      </c>
      <c r="H572" s="7">
        <v>559.31077900000003</v>
      </c>
    </row>
    <row r="573" spans="1:8" x14ac:dyDescent="0.3">
      <c r="A573" s="28"/>
      <c r="B573" s="29"/>
      <c r="C573" s="6" t="s">
        <v>112</v>
      </c>
      <c r="D573" s="7">
        <v>48.428007999999998</v>
      </c>
      <c r="E573" s="7">
        <v>36.321005999999997</v>
      </c>
      <c r="F573" s="7">
        <v>0</v>
      </c>
      <c r="G573" s="7">
        <v>36.321005999999997</v>
      </c>
      <c r="H573" s="7">
        <v>45.092590000000001</v>
      </c>
    </row>
    <row r="574" spans="1:8" x14ac:dyDescent="0.3">
      <c r="A574" s="28"/>
      <c r="B574" s="29"/>
      <c r="C574" s="6" t="s">
        <v>17</v>
      </c>
      <c r="D574" s="7">
        <v>1455.072829</v>
      </c>
      <c r="E574" s="7">
        <v>1091.3046220000001</v>
      </c>
      <c r="F574" s="7">
        <v>841.75386700000001</v>
      </c>
      <c r="G574" s="7">
        <v>249.55075400000001</v>
      </c>
      <c r="H574" s="7">
        <v>1296.2673520000001</v>
      </c>
    </row>
    <row r="575" spans="1:8" x14ac:dyDescent="0.3">
      <c r="A575" s="28"/>
      <c r="B575" s="29"/>
      <c r="C575" s="6" t="s">
        <v>30</v>
      </c>
      <c r="D575" s="7">
        <v>2.3547229999999999</v>
      </c>
      <c r="E575" s="7">
        <v>1.7660419999999999</v>
      </c>
      <c r="F575" s="7">
        <v>0</v>
      </c>
      <c r="G575" s="7">
        <v>1.7660419999999999</v>
      </c>
      <c r="H575" s="7">
        <v>2.3547229999999999</v>
      </c>
    </row>
    <row r="576" spans="1:8" x14ac:dyDescent="0.3">
      <c r="A576" s="28"/>
      <c r="B576" s="29">
        <v>3</v>
      </c>
      <c r="C576" s="6" t="s">
        <v>23</v>
      </c>
      <c r="D576" s="7">
        <v>33238.774269000001</v>
      </c>
      <c r="E576" s="7">
        <v>16619.387135000001</v>
      </c>
      <c r="F576" s="7">
        <v>7324.7421409999997</v>
      </c>
      <c r="G576" s="7">
        <v>9294.6449940000002</v>
      </c>
      <c r="H576" s="7">
        <v>21183.134421999999</v>
      </c>
    </row>
    <row r="577" spans="1:8" x14ac:dyDescent="0.3">
      <c r="A577" s="28"/>
      <c r="B577" s="29"/>
      <c r="C577" s="6" t="s">
        <v>29</v>
      </c>
      <c r="D577" s="7">
        <v>6443.4491029999999</v>
      </c>
      <c r="E577" s="7">
        <v>3221.7245509999998</v>
      </c>
      <c r="F577" s="7">
        <v>663.74119700000006</v>
      </c>
      <c r="G577" s="7">
        <v>2557.9833549999998</v>
      </c>
      <c r="H577" s="7">
        <v>3043.723238</v>
      </c>
    </row>
    <row r="578" spans="1:8" x14ac:dyDescent="0.3">
      <c r="A578" s="14" t="s">
        <v>150</v>
      </c>
      <c r="B578" s="11"/>
      <c r="C578" s="11"/>
      <c r="D578" s="12">
        <v>43412.205807999999</v>
      </c>
      <c r="E578" s="12">
        <v>22812.047527000002</v>
      </c>
      <c r="F578" s="12">
        <v>9546.5660029999999</v>
      </c>
      <c r="G578" s="12">
        <v>13265.481524000001</v>
      </c>
      <c r="H578" s="12">
        <v>27579.503521999999</v>
      </c>
    </row>
    <row r="579" spans="1:8" x14ac:dyDescent="0.3">
      <c r="A579" s="28" t="s">
        <v>113</v>
      </c>
      <c r="B579" s="29">
        <v>1</v>
      </c>
      <c r="C579" s="6" t="s">
        <v>34</v>
      </c>
      <c r="D579" s="7">
        <v>21.250299999999999</v>
      </c>
      <c r="E579" s="7">
        <v>19.12527</v>
      </c>
      <c r="F579" s="7">
        <v>1.6421859999999999</v>
      </c>
      <c r="G579" s="7">
        <v>17.483083000000001</v>
      </c>
      <c r="H579" s="7">
        <v>21.249196000000001</v>
      </c>
    </row>
    <row r="580" spans="1:8" x14ac:dyDescent="0.3">
      <c r="A580" s="28"/>
      <c r="B580" s="29"/>
      <c r="C580" s="6" t="s">
        <v>38</v>
      </c>
      <c r="D580" s="7">
        <v>18.986626999999999</v>
      </c>
      <c r="E580" s="7">
        <v>17.087963999999999</v>
      </c>
      <c r="F580" s="7">
        <v>1.0485910000000001</v>
      </c>
      <c r="G580" s="7">
        <v>16.039373000000001</v>
      </c>
      <c r="H580" s="7">
        <v>18.978598000000002</v>
      </c>
    </row>
    <row r="581" spans="1:8" x14ac:dyDescent="0.3">
      <c r="A581" s="28"/>
      <c r="B581" s="29"/>
      <c r="C581" s="6" t="s">
        <v>12</v>
      </c>
      <c r="D581" s="7">
        <v>120.58917099999999</v>
      </c>
      <c r="E581" s="7">
        <v>108.530254</v>
      </c>
      <c r="F581" s="7">
        <v>55.797218000000001</v>
      </c>
      <c r="G581" s="7">
        <v>52.733035999999998</v>
      </c>
      <c r="H581" s="7">
        <v>111.301965</v>
      </c>
    </row>
    <row r="582" spans="1:8" x14ac:dyDescent="0.3">
      <c r="A582" s="28"/>
      <c r="B582" s="29"/>
      <c r="C582" s="6" t="s">
        <v>27</v>
      </c>
      <c r="D582" s="7">
        <v>87.932717999999994</v>
      </c>
      <c r="E582" s="7">
        <v>79.139446000000007</v>
      </c>
      <c r="F582" s="7">
        <v>13.827588</v>
      </c>
      <c r="G582" s="7">
        <v>65.311858999999998</v>
      </c>
      <c r="H582" s="7">
        <v>82.523670999999993</v>
      </c>
    </row>
    <row r="583" spans="1:8" x14ac:dyDescent="0.3">
      <c r="A583" s="28"/>
      <c r="B583" s="29"/>
      <c r="C583" s="6" t="s">
        <v>44</v>
      </c>
      <c r="D583" s="7">
        <v>25.748518000000001</v>
      </c>
      <c r="E583" s="7">
        <v>23.173666000000001</v>
      </c>
      <c r="F583" s="7">
        <v>10.540597</v>
      </c>
      <c r="G583" s="7">
        <v>12.633069000000001</v>
      </c>
      <c r="H583" s="7">
        <v>24.344414</v>
      </c>
    </row>
    <row r="584" spans="1:8" x14ac:dyDescent="0.3">
      <c r="A584" s="28"/>
      <c r="B584" s="29"/>
      <c r="C584" s="6" t="s">
        <v>28</v>
      </c>
      <c r="D584" s="7">
        <v>4.5769320000000002</v>
      </c>
      <c r="E584" s="7">
        <v>4.1192390000000003</v>
      </c>
      <c r="F584" s="7">
        <v>0.65158099999999997</v>
      </c>
      <c r="G584" s="7">
        <v>3.4676580000000001</v>
      </c>
      <c r="H584" s="7">
        <v>4.1351089999999999</v>
      </c>
    </row>
    <row r="585" spans="1:8" x14ac:dyDescent="0.3">
      <c r="A585" s="28"/>
      <c r="B585" s="29">
        <v>2</v>
      </c>
      <c r="C585" s="6" t="s">
        <v>68</v>
      </c>
      <c r="D585" s="7">
        <v>1.7953460000000001</v>
      </c>
      <c r="E585" s="7">
        <v>1.346509</v>
      </c>
      <c r="F585" s="7">
        <v>0</v>
      </c>
      <c r="G585" s="7">
        <v>1.346509</v>
      </c>
      <c r="H585" s="7">
        <v>1.7953460000000001</v>
      </c>
    </row>
    <row r="586" spans="1:8" x14ac:dyDescent="0.3">
      <c r="A586" s="28"/>
      <c r="B586" s="29"/>
      <c r="C586" s="6" t="s">
        <v>19</v>
      </c>
      <c r="D586" s="7">
        <v>28.671495</v>
      </c>
      <c r="E586" s="7">
        <v>21.503620999999999</v>
      </c>
      <c r="F586" s="7">
        <v>0</v>
      </c>
      <c r="G586" s="7">
        <v>21.503620999999999</v>
      </c>
      <c r="H586" s="7">
        <v>28.651533000000001</v>
      </c>
    </row>
    <row r="587" spans="1:8" x14ac:dyDescent="0.3">
      <c r="A587" s="28"/>
      <c r="B587" s="29"/>
      <c r="C587" s="6" t="s">
        <v>20</v>
      </c>
      <c r="D587" s="7">
        <v>20.654969000000001</v>
      </c>
      <c r="E587" s="7">
        <v>15.491227</v>
      </c>
      <c r="F587" s="7">
        <v>0</v>
      </c>
      <c r="G587" s="7">
        <v>15.491227</v>
      </c>
      <c r="H587" s="7">
        <v>19.580362999999998</v>
      </c>
    </row>
    <row r="588" spans="1:8" x14ac:dyDescent="0.3">
      <c r="A588" s="28"/>
      <c r="B588" s="29"/>
      <c r="C588" s="6" t="s">
        <v>8</v>
      </c>
      <c r="D588" s="7">
        <v>93.346980000000002</v>
      </c>
      <c r="E588" s="7">
        <v>70.010234999999994</v>
      </c>
      <c r="F588" s="7">
        <v>0</v>
      </c>
      <c r="G588" s="7">
        <v>70.010234999999994</v>
      </c>
      <c r="H588" s="7">
        <v>76.247212000000005</v>
      </c>
    </row>
    <row r="589" spans="1:8" x14ac:dyDescent="0.3">
      <c r="A589" s="28"/>
      <c r="B589" s="29"/>
      <c r="C589" s="6" t="s">
        <v>22</v>
      </c>
      <c r="D589" s="7">
        <v>38.839005999999998</v>
      </c>
      <c r="E589" s="7">
        <v>29.129254</v>
      </c>
      <c r="F589" s="7">
        <v>0</v>
      </c>
      <c r="G589" s="7">
        <v>29.129254</v>
      </c>
      <c r="H589" s="7">
        <v>34.738346</v>
      </c>
    </row>
    <row r="590" spans="1:8" x14ac:dyDescent="0.3">
      <c r="A590" s="28"/>
      <c r="B590" s="29"/>
      <c r="C590" s="6" t="s">
        <v>55</v>
      </c>
      <c r="D590" s="7">
        <v>5.4826370000000004</v>
      </c>
      <c r="E590" s="7">
        <v>4.1119779999999997</v>
      </c>
      <c r="F590" s="7">
        <v>3.2149139999999998</v>
      </c>
      <c r="G590" s="7">
        <v>0.89706399999999997</v>
      </c>
      <c r="H590" s="7">
        <v>5.4826370000000004</v>
      </c>
    </row>
    <row r="591" spans="1:8" x14ac:dyDescent="0.3">
      <c r="A591" s="28"/>
      <c r="B591" s="29"/>
      <c r="C591" s="6" t="s">
        <v>26</v>
      </c>
      <c r="D591" s="7">
        <v>40.847186000000001</v>
      </c>
      <c r="E591" s="7">
        <v>30.635389</v>
      </c>
      <c r="F591" s="7">
        <v>0</v>
      </c>
      <c r="G591" s="7">
        <v>30.635389</v>
      </c>
      <c r="H591" s="7">
        <v>33.968477</v>
      </c>
    </row>
    <row r="592" spans="1:8" x14ac:dyDescent="0.3">
      <c r="A592" s="28"/>
      <c r="B592" s="29"/>
      <c r="C592" s="6" t="s">
        <v>108</v>
      </c>
      <c r="D592" s="7">
        <v>4.6634000000000002E-2</v>
      </c>
      <c r="E592" s="7">
        <v>3.4974999999999999E-2</v>
      </c>
      <c r="F592" s="7">
        <v>0</v>
      </c>
      <c r="G592" s="7">
        <v>3.4974999999999999E-2</v>
      </c>
      <c r="H592" s="7">
        <v>4.6634000000000002E-2</v>
      </c>
    </row>
    <row r="593" spans="1:8" x14ac:dyDescent="0.3">
      <c r="A593" s="28"/>
      <c r="B593" s="29"/>
      <c r="C593" s="6" t="s">
        <v>17</v>
      </c>
      <c r="D593" s="7">
        <v>71.976969999999994</v>
      </c>
      <c r="E593" s="7">
        <v>53.982726999999997</v>
      </c>
      <c r="F593" s="7">
        <v>7.2277630000000004</v>
      </c>
      <c r="G593" s="7">
        <v>46.754964000000001</v>
      </c>
      <c r="H593" s="7">
        <v>55.916882000000001</v>
      </c>
    </row>
    <row r="594" spans="1:8" x14ac:dyDescent="0.3">
      <c r="A594" s="28"/>
      <c r="B594" s="29"/>
      <c r="C594" s="6" t="s">
        <v>30</v>
      </c>
      <c r="D594" s="7">
        <v>0.21995100000000001</v>
      </c>
      <c r="E594" s="7">
        <v>0.164963</v>
      </c>
      <c r="F594" s="7">
        <v>0.21995100000000001</v>
      </c>
      <c r="G594" s="7">
        <v>0</v>
      </c>
      <c r="H594" s="7">
        <v>0.21995100000000001</v>
      </c>
    </row>
    <row r="595" spans="1:8" x14ac:dyDescent="0.3">
      <c r="A595" s="28"/>
      <c r="B595" s="29">
        <v>3</v>
      </c>
      <c r="C595" s="6" t="s">
        <v>23</v>
      </c>
      <c r="D595" s="7">
        <v>12733.868038000001</v>
      </c>
      <c r="E595" s="7">
        <v>6366.9340190000003</v>
      </c>
      <c r="F595" s="7">
        <v>754.25027299999999</v>
      </c>
      <c r="G595" s="7">
        <v>5612.6837459999997</v>
      </c>
      <c r="H595" s="7">
        <v>8555.4673000000003</v>
      </c>
    </row>
    <row r="596" spans="1:8" x14ac:dyDescent="0.3">
      <c r="A596" s="28"/>
      <c r="B596" s="29"/>
      <c r="C596" s="6" t="s">
        <v>29</v>
      </c>
      <c r="D596" s="7">
        <v>2265.7892040000002</v>
      </c>
      <c r="E596" s="7">
        <v>1132.8946020000001</v>
      </c>
      <c r="F596" s="7">
        <v>226.66020499999999</v>
      </c>
      <c r="G596" s="7">
        <v>906.23439800000006</v>
      </c>
      <c r="H596" s="7">
        <v>1884.884384</v>
      </c>
    </row>
    <row r="597" spans="1:8" x14ac:dyDescent="0.3">
      <c r="A597" s="14" t="s">
        <v>151</v>
      </c>
      <c r="B597" s="11"/>
      <c r="C597" s="11"/>
      <c r="D597" s="12">
        <v>15580.622682000001</v>
      </c>
      <c r="E597" s="12">
        <v>7977.4153380000007</v>
      </c>
      <c r="F597" s="12">
        <v>1075.0808669999999</v>
      </c>
      <c r="G597" s="12">
        <v>6902.3894600000003</v>
      </c>
      <c r="H597" s="12">
        <v>10959.532018000002</v>
      </c>
    </row>
    <row r="598" spans="1:8" x14ac:dyDescent="0.3">
      <c r="A598" s="28" t="s">
        <v>114</v>
      </c>
      <c r="B598" s="29">
        <v>1</v>
      </c>
      <c r="C598" s="6" t="s">
        <v>51</v>
      </c>
      <c r="D598" s="7">
        <v>3426.472597</v>
      </c>
      <c r="E598" s="7">
        <v>3083.8253370000002</v>
      </c>
      <c r="F598" s="7">
        <v>1127.95642</v>
      </c>
      <c r="G598" s="7">
        <v>1955.868917</v>
      </c>
      <c r="H598" s="7">
        <v>3259.6087809999999</v>
      </c>
    </row>
    <row r="599" spans="1:8" x14ac:dyDescent="0.3">
      <c r="A599" s="28"/>
      <c r="B599" s="29"/>
      <c r="C599" s="6" t="s">
        <v>21</v>
      </c>
      <c r="D599" s="7">
        <v>90.406910999999994</v>
      </c>
      <c r="E599" s="7">
        <v>81.366219000000001</v>
      </c>
      <c r="F599" s="7">
        <v>32.632539000000001</v>
      </c>
      <c r="G599" s="7">
        <v>48.733680999999997</v>
      </c>
      <c r="H599" s="7">
        <v>88.358365000000006</v>
      </c>
    </row>
    <row r="600" spans="1:8" x14ac:dyDescent="0.3">
      <c r="A600" s="28"/>
      <c r="B600" s="29"/>
      <c r="C600" s="6" t="s">
        <v>9</v>
      </c>
      <c r="D600" s="7">
        <v>4665.6631020000004</v>
      </c>
      <c r="E600" s="7">
        <v>4199.0967920000003</v>
      </c>
      <c r="F600" s="7">
        <v>2190.7057570000002</v>
      </c>
      <c r="G600" s="7">
        <v>2008.391034</v>
      </c>
      <c r="H600" s="7">
        <v>4314.2840020000003</v>
      </c>
    </row>
    <row r="601" spans="1:8" x14ac:dyDescent="0.3">
      <c r="A601" s="28"/>
      <c r="B601" s="29"/>
      <c r="C601" s="6" t="s">
        <v>115</v>
      </c>
      <c r="D601" s="7">
        <v>195.62701300000001</v>
      </c>
      <c r="E601" s="7">
        <v>176.064312</v>
      </c>
      <c r="F601" s="7">
        <v>45.283638000000003</v>
      </c>
      <c r="G601" s="7">
        <v>130.780674</v>
      </c>
      <c r="H601" s="7">
        <v>195.48439300000001</v>
      </c>
    </row>
    <row r="602" spans="1:8" x14ac:dyDescent="0.3">
      <c r="A602" s="28"/>
      <c r="B602" s="29"/>
      <c r="C602" s="6" t="s">
        <v>39</v>
      </c>
      <c r="D602" s="7">
        <v>310.565089</v>
      </c>
      <c r="E602" s="7">
        <v>279.50857999999999</v>
      </c>
      <c r="F602" s="7">
        <v>109.183848</v>
      </c>
      <c r="G602" s="7">
        <v>170.32473200000001</v>
      </c>
      <c r="H602" s="7">
        <v>287.91486800000001</v>
      </c>
    </row>
    <row r="603" spans="1:8" x14ac:dyDescent="0.3">
      <c r="A603" s="28"/>
      <c r="B603" s="29"/>
      <c r="C603" s="6" t="s">
        <v>42</v>
      </c>
      <c r="D603" s="7">
        <v>4792.5459229999997</v>
      </c>
      <c r="E603" s="7">
        <v>4313.2913310000004</v>
      </c>
      <c r="F603" s="7">
        <v>1658.8072099999999</v>
      </c>
      <c r="G603" s="7">
        <v>2654.484121</v>
      </c>
      <c r="H603" s="7">
        <v>4792.3697300000003</v>
      </c>
    </row>
    <row r="604" spans="1:8" x14ac:dyDescent="0.3">
      <c r="A604" s="28"/>
      <c r="B604" s="29"/>
      <c r="C604" s="6" t="s">
        <v>116</v>
      </c>
      <c r="D604" s="7">
        <v>113.469195</v>
      </c>
      <c r="E604" s="7">
        <v>102.122275</v>
      </c>
      <c r="F604" s="7">
        <v>113.469195</v>
      </c>
      <c r="G604" s="7">
        <v>0</v>
      </c>
      <c r="H604" s="7">
        <v>113.469195</v>
      </c>
    </row>
    <row r="605" spans="1:8" x14ac:dyDescent="0.3">
      <c r="A605" s="28"/>
      <c r="B605" s="29"/>
      <c r="C605" s="6" t="s">
        <v>62</v>
      </c>
      <c r="D605" s="7">
        <v>85.129129000000006</v>
      </c>
      <c r="E605" s="7">
        <v>76.616215999999994</v>
      </c>
      <c r="F605" s="7">
        <v>46.065168</v>
      </c>
      <c r="G605" s="7">
        <v>30.551048000000002</v>
      </c>
      <c r="H605" s="7">
        <v>82.600778000000005</v>
      </c>
    </row>
    <row r="606" spans="1:8" x14ac:dyDescent="0.3">
      <c r="A606" s="28"/>
      <c r="B606" s="29"/>
      <c r="C606" s="6" t="s">
        <v>27</v>
      </c>
      <c r="D606" s="7">
        <v>356.249731</v>
      </c>
      <c r="E606" s="7">
        <v>320.62475799999999</v>
      </c>
      <c r="F606" s="7">
        <v>43.217466000000002</v>
      </c>
      <c r="G606" s="7">
        <v>277.40729099999999</v>
      </c>
      <c r="H606" s="7">
        <v>350.94156700000002</v>
      </c>
    </row>
    <row r="607" spans="1:8" x14ac:dyDescent="0.3">
      <c r="A607" s="28"/>
      <c r="B607" s="29"/>
      <c r="C607" s="6" t="s">
        <v>45</v>
      </c>
      <c r="D607" s="7">
        <v>988.89806299999998</v>
      </c>
      <c r="E607" s="7">
        <v>890.00825699999996</v>
      </c>
      <c r="F607" s="7">
        <v>386.30218200000002</v>
      </c>
      <c r="G607" s="7">
        <v>503.706075</v>
      </c>
      <c r="H607" s="7">
        <v>923.75157400000001</v>
      </c>
    </row>
    <row r="608" spans="1:8" x14ac:dyDescent="0.3">
      <c r="A608" s="28"/>
      <c r="B608" s="29"/>
      <c r="C608" s="6" t="s">
        <v>47</v>
      </c>
      <c r="D608" s="7">
        <v>852.77591399999994</v>
      </c>
      <c r="E608" s="7">
        <v>767.49832300000003</v>
      </c>
      <c r="F608" s="7">
        <v>636.48530400000004</v>
      </c>
      <c r="G608" s="7">
        <v>131.01301799999999</v>
      </c>
      <c r="H608" s="7">
        <v>852.27426200000002</v>
      </c>
    </row>
    <row r="609" spans="1:8" x14ac:dyDescent="0.3">
      <c r="A609" s="28"/>
      <c r="B609" s="29"/>
      <c r="C609" s="6" t="s">
        <v>48</v>
      </c>
      <c r="D609" s="7">
        <v>1441.6286419999999</v>
      </c>
      <c r="E609" s="7">
        <v>1297.465778</v>
      </c>
      <c r="F609" s="7">
        <v>433.23068599999999</v>
      </c>
      <c r="G609" s="7">
        <v>864.23509200000001</v>
      </c>
      <c r="H609" s="7">
        <v>1377.0058320000001</v>
      </c>
    </row>
    <row r="610" spans="1:8" x14ac:dyDescent="0.3">
      <c r="A610" s="28"/>
      <c r="B610" s="29"/>
      <c r="C610" s="6" t="s">
        <v>14</v>
      </c>
      <c r="D610" s="7">
        <v>1903.239773</v>
      </c>
      <c r="E610" s="7">
        <v>1712.9157949999999</v>
      </c>
      <c r="F610" s="7">
        <v>680.89138600000001</v>
      </c>
      <c r="G610" s="7">
        <v>1032.02441</v>
      </c>
      <c r="H610" s="7">
        <v>1784.567663</v>
      </c>
    </row>
    <row r="611" spans="1:8" x14ac:dyDescent="0.3">
      <c r="A611" s="28"/>
      <c r="B611" s="29"/>
      <c r="C611" s="6" t="s">
        <v>15</v>
      </c>
      <c r="D611" s="7">
        <v>1107.0466670000001</v>
      </c>
      <c r="E611" s="7">
        <v>996.34200099999998</v>
      </c>
      <c r="F611" s="7">
        <v>356.72188699999998</v>
      </c>
      <c r="G611" s="7">
        <v>639.62011399999994</v>
      </c>
      <c r="H611" s="7">
        <v>1024.5285919999999</v>
      </c>
    </row>
    <row r="612" spans="1:8" x14ac:dyDescent="0.3">
      <c r="A612" s="28"/>
      <c r="B612" s="29"/>
      <c r="C612" s="6" t="s">
        <v>16</v>
      </c>
      <c r="D612" s="7">
        <v>2543.1847889999999</v>
      </c>
      <c r="E612" s="7">
        <v>2288.8663099999999</v>
      </c>
      <c r="F612" s="7">
        <v>735.13637300000005</v>
      </c>
      <c r="G612" s="7">
        <v>1553.7299370000001</v>
      </c>
      <c r="H612" s="7">
        <v>2372.5813410000001</v>
      </c>
    </row>
    <row r="613" spans="1:8" x14ac:dyDescent="0.3">
      <c r="A613" s="28"/>
      <c r="B613" s="29"/>
      <c r="C613" s="6" t="s">
        <v>65</v>
      </c>
      <c r="D613" s="7">
        <v>8.8702050000000003</v>
      </c>
      <c r="E613" s="7">
        <v>7.9831849999999998</v>
      </c>
      <c r="F613" s="7">
        <v>0.70810300000000004</v>
      </c>
      <c r="G613" s="7">
        <v>7.2750820000000003</v>
      </c>
      <c r="H613" s="7">
        <v>8.8702050000000003</v>
      </c>
    </row>
    <row r="614" spans="1:8" x14ac:dyDescent="0.3">
      <c r="A614" s="28"/>
      <c r="B614" s="29"/>
      <c r="C614" s="6" t="s">
        <v>28</v>
      </c>
      <c r="D614" s="7">
        <v>10.417961999999999</v>
      </c>
      <c r="E614" s="7">
        <v>9.3761659999999996</v>
      </c>
      <c r="F614" s="7">
        <v>0</v>
      </c>
      <c r="G614" s="7">
        <v>9.3761659999999996</v>
      </c>
      <c r="H614" s="7">
        <v>10.417961999999999</v>
      </c>
    </row>
    <row r="615" spans="1:8" x14ac:dyDescent="0.3">
      <c r="A615" s="28"/>
      <c r="B615" s="29"/>
      <c r="C615" s="6" t="s">
        <v>30</v>
      </c>
      <c r="D615" s="7">
        <v>24.062819000000001</v>
      </c>
      <c r="E615" s="7">
        <v>21.656537</v>
      </c>
      <c r="F615" s="7">
        <v>11.727717</v>
      </c>
      <c r="G615" s="7">
        <v>9.92882</v>
      </c>
      <c r="H615" s="7">
        <v>24.042641</v>
      </c>
    </row>
    <row r="616" spans="1:8" x14ac:dyDescent="0.3">
      <c r="A616" s="28"/>
      <c r="B616" s="29"/>
      <c r="C616" s="6" t="s">
        <v>31</v>
      </c>
      <c r="D616" s="7">
        <v>282.06750399999999</v>
      </c>
      <c r="E616" s="7">
        <v>253.86075299999999</v>
      </c>
      <c r="F616" s="7">
        <v>76.162408999999997</v>
      </c>
      <c r="G616" s="7">
        <v>177.69834399999999</v>
      </c>
      <c r="H616" s="7">
        <v>278.15754700000002</v>
      </c>
    </row>
    <row r="617" spans="1:8" x14ac:dyDescent="0.3">
      <c r="A617" s="28"/>
      <c r="B617" s="29"/>
      <c r="C617" s="6" t="s">
        <v>87</v>
      </c>
      <c r="D617" s="7">
        <v>46.906294000000003</v>
      </c>
      <c r="E617" s="7">
        <v>42.215665000000001</v>
      </c>
      <c r="F617" s="7">
        <v>0</v>
      </c>
      <c r="G617" s="7">
        <v>42.215665000000001</v>
      </c>
      <c r="H617" s="7">
        <v>46.898294</v>
      </c>
    </row>
    <row r="618" spans="1:8" x14ac:dyDescent="0.3">
      <c r="A618" s="28"/>
      <c r="B618" s="29"/>
      <c r="C618" s="6" t="s">
        <v>32</v>
      </c>
      <c r="D618" s="7">
        <v>144.33274900000001</v>
      </c>
      <c r="E618" s="7">
        <v>129.899474</v>
      </c>
      <c r="F618" s="7">
        <v>54.165134000000002</v>
      </c>
      <c r="G618" s="7">
        <v>75.734340000000003</v>
      </c>
      <c r="H618" s="7">
        <v>143.71898300000001</v>
      </c>
    </row>
    <row r="619" spans="1:8" x14ac:dyDescent="0.3">
      <c r="A619" s="28"/>
      <c r="B619" s="29">
        <v>2</v>
      </c>
      <c r="C619" s="6" t="s">
        <v>20</v>
      </c>
      <c r="D619" s="7">
        <v>353.98958599999997</v>
      </c>
      <c r="E619" s="7">
        <v>265.49218999999999</v>
      </c>
      <c r="F619" s="7">
        <v>88.649659</v>
      </c>
      <c r="G619" s="7">
        <v>176.84253000000001</v>
      </c>
      <c r="H619" s="7">
        <v>289.20613800000001</v>
      </c>
    </row>
    <row r="620" spans="1:8" x14ac:dyDescent="0.3">
      <c r="A620" s="28"/>
      <c r="B620" s="29"/>
      <c r="C620" s="6" t="s">
        <v>50</v>
      </c>
      <c r="D620" s="7">
        <v>21.955317999999998</v>
      </c>
      <c r="E620" s="7">
        <v>16.466487999999998</v>
      </c>
      <c r="F620" s="7">
        <v>15.659746999999999</v>
      </c>
      <c r="G620" s="7">
        <v>0.80674100000000004</v>
      </c>
      <c r="H620" s="7">
        <v>20.966055000000001</v>
      </c>
    </row>
    <row r="621" spans="1:8" x14ac:dyDescent="0.3">
      <c r="A621" s="28"/>
      <c r="B621" s="29"/>
      <c r="C621" s="6" t="s">
        <v>52</v>
      </c>
      <c r="D621" s="7">
        <v>456.56840999999997</v>
      </c>
      <c r="E621" s="7">
        <v>342.42630700000001</v>
      </c>
      <c r="F621" s="7">
        <v>119.269649</v>
      </c>
      <c r="G621" s="7">
        <v>223.15665799999999</v>
      </c>
      <c r="H621" s="7">
        <v>410.28138200000001</v>
      </c>
    </row>
    <row r="622" spans="1:8" x14ac:dyDescent="0.3">
      <c r="A622" s="28"/>
      <c r="B622" s="29"/>
      <c r="C622" s="6" t="s">
        <v>95</v>
      </c>
      <c r="D622" s="7">
        <v>9.8531420000000001</v>
      </c>
      <c r="E622" s="7">
        <v>7.3898570000000001</v>
      </c>
      <c r="F622" s="7">
        <v>5.1706089999999998</v>
      </c>
      <c r="G622" s="7">
        <v>2.2192479999999999</v>
      </c>
      <c r="H622" s="7">
        <v>9.8531420000000001</v>
      </c>
    </row>
    <row r="623" spans="1:8" x14ac:dyDescent="0.3">
      <c r="A623" s="28"/>
      <c r="B623" s="29"/>
      <c r="C623" s="6" t="s">
        <v>53</v>
      </c>
      <c r="D623" s="7">
        <v>4669.8905590000004</v>
      </c>
      <c r="E623" s="7">
        <v>3502.417919</v>
      </c>
      <c r="F623" s="7">
        <v>1218.4217719999999</v>
      </c>
      <c r="G623" s="7">
        <v>2283.9961480000002</v>
      </c>
      <c r="H623" s="7">
        <v>3596.1392409999999</v>
      </c>
    </row>
    <row r="624" spans="1:8" x14ac:dyDescent="0.3">
      <c r="A624" s="28"/>
      <c r="B624" s="29"/>
      <c r="C624" s="6" t="s">
        <v>74</v>
      </c>
      <c r="D624" s="7">
        <v>6.5924240000000003</v>
      </c>
      <c r="E624" s="7">
        <v>4.944318</v>
      </c>
      <c r="F624" s="7">
        <v>0.52504899999999999</v>
      </c>
      <c r="G624" s="7">
        <v>4.4192679999999998</v>
      </c>
      <c r="H624" s="7">
        <v>6.5924240000000003</v>
      </c>
    </row>
    <row r="625" spans="1:8" x14ac:dyDescent="0.3">
      <c r="A625" s="28"/>
      <c r="B625" s="29"/>
      <c r="C625" s="6" t="s">
        <v>79</v>
      </c>
      <c r="D625" s="7">
        <v>814.673723</v>
      </c>
      <c r="E625" s="7">
        <v>611.00529200000005</v>
      </c>
      <c r="F625" s="7">
        <v>264.840576</v>
      </c>
      <c r="G625" s="7">
        <v>346.164716</v>
      </c>
      <c r="H625" s="7">
        <v>616.21968100000004</v>
      </c>
    </row>
    <row r="626" spans="1:8" x14ac:dyDescent="0.3">
      <c r="A626" s="28"/>
      <c r="B626" s="29"/>
      <c r="C626" s="6" t="s">
        <v>36</v>
      </c>
      <c r="D626" s="7">
        <v>2058.4225719999999</v>
      </c>
      <c r="E626" s="7">
        <v>1543.8169290000001</v>
      </c>
      <c r="F626" s="7">
        <v>906.948891</v>
      </c>
      <c r="G626" s="7">
        <v>636.86803799999996</v>
      </c>
      <c r="H626" s="7">
        <v>1807.329</v>
      </c>
    </row>
    <row r="627" spans="1:8" x14ac:dyDescent="0.3">
      <c r="A627" s="28"/>
      <c r="B627" s="29"/>
      <c r="C627" s="6" t="s">
        <v>8</v>
      </c>
      <c r="D627" s="7">
        <v>4916.6233320000001</v>
      </c>
      <c r="E627" s="7">
        <v>3687.4674989999999</v>
      </c>
      <c r="F627" s="7">
        <v>1834.7164560000001</v>
      </c>
      <c r="G627" s="7">
        <v>1852.7510420000001</v>
      </c>
      <c r="H627" s="7">
        <v>4072.627802</v>
      </c>
    </row>
    <row r="628" spans="1:8" x14ac:dyDescent="0.3">
      <c r="A628" s="28"/>
      <c r="B628" s="29"/>
      <c r="C628" s="6" t="s">
        <v>22</v>
      </c>
      <c r="D628" s="7">
        <v>139.319962</v>
      </c>
      <c r="E628" s="7">
        <v>104.489971</v>
      </c>
      <c r="F628" s="7">
        <v>42.305812000000003</v>
      </c>
      <c r="G628" s="7">
        <v>62.184159999999999</v>
      </c>
      <c r="H628" s="7">
        <v>102.509927</v>
      </c>
    </row>
    <row r="629" spans="1:8" x14ac:dyDescent="0.3">
      <c r="A629" s="28"/>
      <c r="B629" s="29"/>
      <c r="C629" s="6" t="s">
        <v>10</v>
      </c>
      <c r="D629" s="7">
        <v>784.676153</v>
      </c>
      <c r="E629" s="7">
        <v>588.507115</v>
      </c>
      <c r="F629" s="7">
        <v>408.15908300000001</v>
      </c>
      <c r="G629" s="7">
        <v>180.34803199999999</v>
      </c>
      <c r="H629" s="7">
        <v>721.57072600000004</v>
      </c>
    </row>
    <row r="630" spans="1:8" x14ac:dyDescent="0.3">
      <c r="A630" s="28"/>
      <c r="B630" s="29"/>
      <c r="C630" s="6" t="s">
        <v>37</v>
      </c>
      <c r="D630" s="7">
        <v>834.07097499999998</v>
      </c>
      <c r="E630" s="7">
        <v>625.55323099999998</v>
      </c>
      <c r="F630" s="7">
        <v>10.611613999999999</v>
      </c>
      <c r="G630" s="7">
        <v>614.94161799999995</v>
      </c>
      <c r="H630" s="7">
        <v>653.63796000000002</v>
      </c>
    </row>
    <row r="631" spans="1:8" x14ac:dyDescent="0.3">
      <c r="A631" s="28"/>
      <c r="B631" s="29"/>
      <c r="C631" s="6" t="s">
        <v>54</v>
      </c>
      <c r="D631" s="7">
        <v>7.8059810000000001</v>
      </c>
      <c r="E631" s="7">
        <v>5.8544850000000004</v>
      </c>
      <c r="F631" s="7">
        <v>3.970675</v>
      </c>
      <c r="G631" s="7">
        <v>1.8838109999999999</v>
      </c>
      <c r="H631" s="7">
        <v>7.4608270000000001</v>
      </c>
    </row>
    <row r="632" spans="1:8" x14ac:dyDescent="0.3">
      <c r="A632" s="28"/>
      <c r="B632" s="29"/>
      <c r="C632" s="6" t="s">
        <v>23</v>
      </c>
      <c r="D632" s="7">
        <v>7423.9441649999999</v>
      </c>
      <c r="E632" s="7">
        <v>5567.9581230000003</v>
      </c>
      <c r="F632" s="7">
        <v>4062.859371</v>
      </c>
      <c r="G632" s="7">
        <v>1505.0987520000001</v>
      </c>
      <c r="H632" s="7">
        <v>6198.297536</v>
      </c>
    </row>
    <row r="633" spans="1:8" x14ac:dyDescent="0.3">
      <c r="A633" s="28"/>
      <c r="B633" s="29"/>
      <c r="C633" s="6" t="s">
        <v>40</v>
      </c>
      <c r="D633" s="7">
        <v>1160.9864230000001</v>
      </c>
      <c r="E633" s="7">
        <v>870.73981700000002</v>
      </c>
      <c r="F633" s="7">
        <v>737.46541999999999</v>
      </c>
      <c r="G633" s="7">
        <v>133.27439699999999</v>
      </c>
      <c r="H633" s="7">
        <v>1055.6079090000001</v>
      </c>
    </row>
    <row r="634" spans="1:8" x14ac:dyDescent="0.3">
      <c r="A634" s="28"/>
      <c r="B634" s="29"/>
      <c r="C634" s="6" t="s">
        <v>55</v>
      </c>
      <c r="D634" s="7">
        <v>10.988019</v>
      </c>
      <c r="E634" s="7">
        <v>8.2410150000000009</v>
      </c>
      <c r="F634" s="7">
        <v>0.56788899999999998</v>
      </c>
      <c r="G634" s="7">
        <v>7.6731259999999999</v>
      </c>
      <c r="H634" s="7">
        <v>9.8394150000000007</v>
      </c>
    </row>
    <row r="635" spans="1:8" x14ac:dyDescent="0.3">
      <c r="A635" s="28"/>
      <c r="B635" s="29"/>
      <c r="C635" s="6" t="s">
        <v>41</v>
      </c>
      <c r="D635" s="7">
        <v>3893.1711310000001</v>
      </c>
      <c r="E635" s="7">
        <v>2919.8783480000002</v>
      </c>
      <c r="F635" s="7">
        <v>767.44086100000004</v>
      </c>
      <c r="G635" s="7">
        <v>2152.4374870000001</v>
      </c>
      <c r="H635" s="7">
        <v>3145.0618140000001</v>
      </c>
    </row>
    <row r="636" spans="1:8" x14ac:dyDescent="0.3">
      <c r="A636" s="28"/>
      <c r="B636" s="29"/>
      <c r="C636" s="6" t="s">
        <v>89</v>
      </c>
      <c r="D636" s="7">
        <v>1077.0398029999999</v>
      </c>
      <c r="E636" s="7">
        <v>807.77985200000001</v>
      </c>
      <c r="F636" s="7">
        <v>44.83878</v>
      </c>
      <c r="G636" s="7">
        <v>762.94107199999996</v>
      </c>
      <c r="H636" s="7">
        <v>940.30161099999998</v>
      </c>
    </row>
    <row r="637" spans="1:8" x14ac:dyDescent="0.3">
      <c r="A637" s="28"/>
      <c r="B637" s="29"/>
      <c r="C637" s="6" t="s">
        <v>11</v>
      </c>
      <c r="D637" s="7">
        <v>13230.171049</v>
      </c>
      <c r="E637" s="7">
        <v>9922.6282859999992</v>
      </c>
      <c r="F637" s="7">
        <v>3269.9314760000002</v>
      </c>
      <c r="G637" s="7">
        <v>6652.6968100000004</v>
      </c>
      <c r="H637" s="7">
        <v>10066.522781</v>
      </c>
    </row>
    <row r="638" spans="1:8" x14ac:dyDescent="0.3">
      <c r="A638" s="28"/>
      <c r="B638" s="29"/>
      <c r="C638" s="6" t="s">
        <v>57</v>
      </c>
      <c r="D638" s="7">
        <v>19.658518000000001</v>
      </c>
      <c r="E638" s="7">
        <v>14.743888999999999</v>
      </c>
      <c r="F638" s="7">
        <v>14.947763</v>
      </c>
      <c r="G638" s="7">
        <v>0</v>
      </c>
      <c r="H638" s="7">
        <v>19.345008</v>
      </c>
    </row>
    <row r="639" spans="1:8" x14ac:dyDescent="0.3">
      <c r="A639" s="28"/>
      <c r="B639" s="29"/>
      <c r="C639" s="6" t="s">
        <v>59</v>
      </c>
      <c r="D639" s="7">
        <v>153.24693400000001</v>
      </c>
      <c r="E639" s="7">
        <v>114.93519999999999</v>
      </c>
      <c r="F639" s="7">
        <v>139.28383400000001</v>
      </c>
      <c r="G639" s="7">
        <v>0</v>
      </c>
      <c r="H639" s="7">
        <v>153.24693400000001</v>
      </c>
    </row>
    <row r="640" spans="1:8" x14ac:dyDescent="0.3">
      <c r="A640" s="28"/>
      <c r="B640" s="29"/>
      <c r="C640" s="6" t="s">
        <v>60</v>
      </c>
      <c r="D640" s="7">
        <v>24220.942142</v>
      </c>
      <c r="E640" s="7">
        <v>18165.706607</v>
      </c>
      <c r="F640" s="7">
        <v>3544.2629080000002</v>
      </c>
      <c r="G640" s="7">
        <v>14621.443697999999</v>
      </c>
      <c r="H640" s="7">
        <v>19259.487627999999</v>
      </c>
    </row>
    <row r="641" spans="1:8" x14ac:dyDescent="0.3">
      <c r="A641" s="28"/>
      <c r="B641" s="29"/>
      <c r="C641" s="6" t="s">
        <v>13</v>
      </c>
      <c r="D641" s="7">
        <v>5538.8777010000003</v>
      </c>
      <c r="E641" s="7">
        <v>4154.1582760000001</v>
      </c>
      <c r="F641" s="7">
        <v>423.56842399999999</v>
      </c>
      <c r="G641" s="7">
        <v>3730.5898520000001</v>
      </c>
      <c r="H641" s="7">
        <v>4527.8727319999998</v>
      </c>
    </row>
    <row r="642" spans="1:8" x14ac:dyDescent="0.3">
      <c r="A642" s="28"/>
      <c r="B642" s="29"/>
      <c r="C642" s="6" t="s">
        <v>46</v>
      </c>
      <c r="D642" s="7">
        <v>422.35138599999999</v>
      </c>
      <c r="E642" s="7">
        <v>316.76353999999998</v>
      </c>
      <c r="F642" s="7">
        <v>121.33215300000001</v>
      </c>
      <c r="G642" s="7">
        <v>195.431387</v>
      </c>
      <c r="H642" s="7">
        <v>412.87990000000002</v>
      </c>
    </row>
    <row r="643" spans="1:8" x14ac:dyDescent="0.3">
      <c r="A643" s="28"/>
      <c r="B643" s="29"/>
      <c r="C643" s="6" t="s">
        <v>17</v>
      </c>
      <c r="D643" s="7">
        <v>0.96833999999999998</v>
      </c>
      <c r="E643" s="7">
        <v>0.72625499999999998</v>
      </c>
      <c r="F643" s="7">
        <v>0</v>
      </c>
      <c r="G643" s="7">
        <v>0.72625499999999998</v>
      </c>
      <c r="H643" s="7">
        <v>0.96833999999999998</v>
      </c>
    </row>
    <row r="644" spans="1:8" x14ac:dyDescent="0.3">
      <c r="A644" s="28"/>
      <c r="B644" s="29">
        <v>3</v>
      </c>
      <c r="C644" s="6" t="s">
        <v>24</v>
      </c>
      <c r="D644" s="7">
        <v>42387.365468000004</v>
      </c>
      <c r="E644" s="7">
        <v>21193.682734000002</v>
      </c>
      <c r="F644" s="7">
        <v>12109.66419</v>
      </c>
      <c r="G644" s="7">
        <v>9084.0185440000005</v>
      </c>
      <c r="H644" s="7">
        <v>26980.087278999999</v>
      </c>
    </row>
    <row r="645" spans="1:8" x14ac:dyDescent="0.3">
      <c r="A645" s="28"/>
      <c r="B645" s="29"/>
      <c r="C645" s="6" t="s">
        <v>56</v>
      </c>
      <c r="D645" s="7">
        <v>32259.762478000001</v>
      </c>
      <c r="E645" s="7">
        <v>16129.881239</v>
      </c>
      <c r="F645" s="7">
        <v>9110.7895410000001</v>
      </c>
      <c r="G645" s="7">
        <v>7019.0916980000002</v>
      </c>
      <c r="H645" s="7">
        <v>20393.139620999998</v>
      </c>
    </row>
    <row r="646" spans="1:8" x14ac:dyDescent="0.3">
      <c r="A646" s="28"/>
      <c r="B646" s="29"/>
      <c r="C646" s="6" t="s">
        <v>58</v>
      </c>
      <c r="D646" s="7">
        <v>149.641693</v>
      </c>
      <c r="E646" s="7">
        <v>74.820846000000003</v>
      </c>
      <c r="F646" s="7">
        <v>22.590484</v>
      </c>
      <c r="G646" s="7">
        <v>52.230362</v>
      </c>
      <c r="H646" s="7">
        <v>132.87227899999999</v>
      </c>
    </row>
    <row r="647" spans="1:8" x14ac:dyDescent="0.3">
      <c r="A647" s="28"/>
      <c r="B647" s="29"/>
      <c r="C647" s="6" t="s">
        <v>61</v>
      </c>
      <c r="D647" s="7">
        <v>68809.965173999997</v>
      </c>
      <c r="E647" s="7">
        <v>34404.982586999999</v>
      </c>
      <c r="F647" s="7">
        <v>20390.117994</v>
      </c>
      <c r="G647" s="7">
        <v>14014.864593</v>
      </c>
      <c r="H647" s="7">
        <v>43865.494140000003</v>
      </c>
    </row>
    <row r="648" spans="1:8" x14ac:dyDescent="0.3">
      <c r="A648" s="28"/>
      <c r="B648" s="29"/>
      <c r="C648" s="6" t="s">
        <v>63</v>
      </c>
      <c r="D648" s="7">
        <v>88971.902956999998</v>
      </c>
      <c r="E648" s="7">
        <v>44485.951479000003</v>
      </c>
      <c r="F648" s="7">
        <v>19700.026704</v>
      </c>
      <c r="G648" s="7">
        <v>24785.924773999999</v>
      </c>
      <c r="H648" s="7">
        <v>60547.379128</v>
      </c>
    </row>
    <row r="649" spans="1:8" x14ac:dyDescent="0.3">
      <c r="A649" s="28"/>
      <c r="B649" s="29"/>
      <c r="C649" s="6" t="s">
        <v>66</v>
      </c>
      <c r="D649" s="7">
        <v>24839.732706999999</v>
      </c>
      <c r="E649" s="7">
        <v>12419.866354</v>
      </c>
      <c r="F649" s="7">
        <v>5687.9091509999998</v>
      </c>
      <c r="G649" s="7">
        <v>6731.9572019999996</v>
      </c>
      <c r="H649" s="7">
        <v>14460.719943</v>
      </c>
    </row>
    <row r="650" spans="1:8" x14ac:dyDescent="0.3">
      <c r="A650" s="28"/>
      <c r="B650" s="29"/>
      <c r="C650" s="6" t="s">
        <v>29</v>
      </c>
      <c r="D650" s="7">
        <v>22509.275688000002</v>
      </c>
      <c r="E650" s="7">
        <v>11254.637844000001</v>
      </c>
      <c r="F650" s="7">
        <v>4092.7772009999999</v>
      </c>
      <c r="G650" s="7">
        <v>7161.860643</v>
      </c>
      <c r="H650" s="7">
        <v>13080.539719</v>
      </c>
    </row>
    <row r="651" spans="1:8" x14ac:dyDescent="0.3">
      <c r="A651" s="14" t="s">
        <v>152</v>
      </c>
      <c r="B651" s="11"/>
      <c r="C651" s="11"/>
      <c r="D651" s="12">
        <v>375543.99398400006</v>
      </c>
      <c r="E651" s="12">
        <v>215184.51795600003</v>
      </c>
      <c r="F651" s="12">
        <v>97898.476158000005</v>
      </c>
      <c r="G651" s="12">
        <v>117321.941223</v>
      </c>
      <c r="H651" s="12">
        <v>259895.90459700002</v>
      </c>
    </row>
    <row r="652" spans="1:8" x14ac:dyDescent="0.3">
      <c r="A652" s="28" t="s">
        <v>117</v>
      </c>
      <c r="B652" s="29">
        <v>1</v>
      </c>
      <c r="C652" s="6" t="s">
        <v>60</v>
      </c>
      <c r="D652" s="7">
        <v>961.67916100000002</v>
      </c>
      <c r="E652" s="7">
        <v>865.51124500000003</v>
      </c>
      <c r="F652" s="7">
        <v>522.01245900000004</v>
      </c>
      <c r="G652" s="7">
        <v>343.498786</v>
      </c>
      <c r="H652" s="7">
        <v>872.15305499999999</v>
      </c>
    </row>
    <row r="653" spans="1:8" x14ac:dyDescent="0.3">
      <c r="A653" s="28"/>
      <c r="B653" s="29"/>
      <c r="C653" s="6" t="s">
        <v>12</v>
      </c>
      <c r="D653" s="7">
        <v>7.7558059999999998</v>
      </c>
      <c r="E653" s="7">
        <v>6.9802249999999999</v>
      </c>
      <c r="F653" s="7">
        <v>0.88873800000000003</v>
      </c>
      <c r="G653" s="7">
        <v>6.0914869999999999</v>
      </c>
      <c r="H653" s="7">
        <v>7.7548659999999998</v>
      </c>
    </row>
    <row r="654" spans="1:8" x14ac:dyDescent="0.3">
      <c r="A654" s="28"/>
      <c r="B654" s="29"/>
      <c r="C654" s="6" t="s">
        <v>13</v>
      </c>
      <c r="D654" s="7">
        <v>429.30734100000001</v>
      </c>
      <c r="E654" s="7">
        <v>386.37660699999998</v>
      </c>
      <c r="F654" s="7">
        <v>324.58227599999998</v>
      </c>
      <c r="G654" s="7">
        <v>61.794331</v>
      </c>
      <c r="H654" s="7">
        <v>412.16418199999998</v>
      </c>
    </row>
    <row r="655" spans="1:8" x14ac:dyDescent="0.3">
      <c r="A655" s="28"/>
      <c r="B655" s="29"/>
      <c r="C655" s="6" t="s">
        <v>63</v>
      </c>
      <c r="D655" s="7">
        <v>248.871824</v>
      </c>
      <c r="E655" s="7">
        <v>223.98464200000001</v>
      </c>
      <c r="F655" s="7">
        <v>244.23429400000001</v>
      </c>
      <c r="G655" s="7">
        <v>0</v>
      </c>
      <c r="H655" s="7">
        <v>248.871824</v>
      </c>
    </row>
    <row r="656" spans="1:8" x14ac:dyDescent="0.3">
      <c r="A656" s="28"/>
      <c r="B656" s="29"/>
      <c r="C656" s="6" t="s">
        <v>27</v>
      </c>
      <c r="D656" s="7">
        <v>121.10892699999999</v>
      </c>
      <c r="E656" s="7">
        <v>108.998034</v>
      </c>
      <c r="F656" s="7">
        <v>21.637231</v>
      </c>
      <c r="G656" s="7">
        <v>87.360803000000004</v>
      </c>
      <c r="H656" s="7">
        <v>118.77917100000001</v>
      </c>
    </row>
    <row r="657" spans="1:8" x14ac:dyDescent="0.3">
      <c r="A657" s="28"/>
      <c r="B657" s="29"/>
      <c r="C657" s="6" t="s">
        <v>15</v>
      </c>
      <c r="D657" s="7">
        <v>266.20290699999998</v>
      </c>
      <c r="E657" s="7">
        <v>239.582617</v>
      </c>
      <c r="F657" s="7">
        <v>198.44149300000001</v>
      </c>
      <c r="G657" s="7">
        <v>41.141123999999998</v>
      </c>
      <c r="H657" s="7">
        <v>266.20290699999998</v>
      </c>
    </row>
    <row r="658" spans="1:8" x14ac:dyDescent="0.3">
      <c r="A658" s="28"/>
      <c r="B658" s="29"/>
      <c r="C658" s="6" t="s">
        <v>16</v>
      </c>
      <c r="D658" s="7">
        <v>3.4323459999999999</v>
      </c>
      <c r="E658" s="7">
        <v>3.0891109999999999</v>
      </c>
      <c r="F658" s="7">
        <v>3.4323459999999999</v>
      </c>
      <c r="G658" s="7">
        <v>0</v>
      </c>
      <c r="H658" s="7">
        <v>3.4323459999999999</v>
      </c>
    </row>
    <row r="659" spans="1:8" x14ac:dyDescent="0.3">
      <c r="A659" s="28"/>
      <c r="B659" s="29"/>
      <c r="C659" s="6" t="s">
        <v>17</v>
      </c>
      <c r="D659" s="7">
        <v>3.9286639999999999</v>
      </c>
      <c r="E659" s="7">
        <v>3.5357980000000002</v>
      </c>
      <c r="F659" s="7">
        <v>0</v>
      </c>
      <c r="G659" s="7">
        <v>3.5357980000000002</v>
      </c>
      <c r="H659" s="7">
        <v>3.9286639999999999</v>
      </c>
    </row>
    <row r="660" spans="1:8" x14ac:dyDescent="0.3">
      <c r="A660" s="28"/>
      <c r="B660" s="29"/>
      <c r="C660" s="6" t="s">
        <v>72</v>
      </c>
      <c r="D660" s="7">
        <v>87.647659000000004</v>
      </c>
      <c r="E660" s="7">
        <v>78.882892999999996</v>
      </c>
      <c r="F660" s="7">
        <v>5.720599</v>
      </c>
      <c r="G660" s="7">
        <v>73.162294000000003</v>
      </c>
      <c r="H660" s="7">
        <v>82.266970999999998</v>
      </c>
    </row>
    <row r="661" spans="1:8" x14ac:dyDescent="0.3">
      <c r="A661" s="28"/>
      <c r="B661" s="29"/>
      <c r="C661" s="6" t="s">
        <v>31</v>
      </c>
      <c r="D661" s="7">
        <v>5.7638220000000002</v>
      </c>
      <c r="E661" s="7">
        <v>5.1874399999999996</v>
      </c>
      <c r="F661" s="7">
        <v>5.7638220000000002</v>
      </c>
      <c r="G661" s="7">
        <v>0</v>
      </c>
      <c r="H661" s="7">
        <v>5.7638220000000002</v>
      </c>
    </row>
    <row r="662" spans="1:8" x14ac:dyDescent="0.3">
      <c r="A662" s="28"/>
      <c r="B662" s="29"/>
      <c r="C662" s="6" t="s">
        <v>87</v>
      </c>
      <c r="D662" s="7">
        <v>8.7886590000000009</v>
      </c>
      <c r="E662" s="7">
        <v>7.9097929999999996</v>
      </c>
      <c r="F662" s="7">
        <v>4.449281</v>
      </c>
      <c r="G662" s="7">
        <v>3.4605109999999999</v>
      </c>
      <c r="H662" s="7">
        <v>8.7886579999999999</v>
      </c>
    </row>
    <row r="663" spans="1:8" x14ac:dyDescent="0.3">
      <c r="A663" s="28"/>
      <c r="B663" s="29"/>
      <c r="C663" s="6" t="s">
        <v>32</v>
      </c>
      <c r="D663" s="7">
        <v>4.7514159999999999</v>
      </c>
      <c r="E663" s="7">
        <v>4.2762739999999999</v>
      </c>
      <c r="F663" s="7">
        <v>0</v>
      </c>
      <c r="G663" s="7">
        <v>4.2762739999999999</v>
      </c>
      <c r="H663" s="7">
        <v>4.7514159999999999</v>
      </c>
    </row>
    <row r="664" spans="1:8" x14ac:dyDescent="0.3">
      <c r="A664" s="28"/>
      <c r="B664" s="29">
        <v>2</v>
      </c>
      <c r="C664" s="6" t="s">
        <v>20</v>
      </c>
      <c r="D664" s="7">
        <v>101.934541</v>
      </c>
      <c r="E664" s="7">
        <v>76.450906000000003</v>
      </c>
      <c r="F664" s="7">
        <v>46.305087999999998</v>
      </c>
      <c r="G664" s="7">
        <v>30.145817000000001</v>
      </c>
      <c r="H664" s="7">
        <v>101.931167</v>
      </c>
    </row>
    <row r="665" spans="1:8" x14ac:dyDescent="0.3">
      <c r="A665" s="28"/>
      <c r="B665" s="29"/>
      <c r="C665" s="6" t="s">
        <v>52</v>
      </c>
      <c r="D665" s="7">
        <v>15.662506</v>
      </c>
      <c r="E665" s="7">
        <v>11.746879</v>
      </c>
      <c r="F665" s="7">
        <v>13.652544000000001</v>
      </c>
      <c r="G665" s="7">
        <v>0</v>
      </c>
      <c r="H665" s="7">
        <v>13.855344000000001</v>
      </c>
    </row>
    <row r="666" spans="1:8" x14ac:dyDescent="0.3">
      <c r="A666" s="28"/>
      <c r="B666" s="29"/>
      <c r="C666" s="6" t="s">
        <v>21</v>
      </c>
      <c r="D666" s="7">
        <v>58.089053</v>
      </c>
      <c r="E666" s="7">
        <v>43.566789999999997</v>
      </c>
      <c r="F666" s="7">
        <v>0</v>
      </c>
      <c r="G666" s="7">
        <v>43.566789999999997</v>
      </c>
      <c r="H666" s="7">
        <v>47.379455999999998</v>
      </c>
    </row>
    <row r="667" spans="1:8" x14ac:dyDescent="0.3">
      <c r="A667" s="28"/>
      <c r="B667" s="29"/>
      <c r="C667" s="6" t="s">
        <v>53</v>
      </c>
      <c r="D667" s="7">
        <v>707.99992999999995</v>
      </c>
      <c r="E667" s="7">
        <v>530.99994700000002</v>
      </c>
      <c r="F667" s="7">
        <v>206.27552499999999</v>
      </c>
      <c r="G667" s="7">
        <v>324.724423</v>
      </c>
      <c r="H667" s="7">
        <v>615.70238099999995</v>
      </c>
    </row>
    <row r="668" spans="1:8" x14ac:dyDescent="0.3">
      <c r="A668" s="28"/>
      <c r="B668" s="29"/>
      <c r="C668" s="6" t="s">
        <v>8</v>
      </c>
      <c r="D668" s="7">
        <v>3870.1249800000001</v>
      </c>
      <c r="E668" s="7">
        <v>2902.5937349999999</v>
      </c>
      <c r="F668" s="7">
        <v>869.24006999999995</v>
      </c>
      <c r="G668" s="7">
        <v>2033.3536650000001</v>
      </c>
      <c r="H668" s="7">
        <v>3049.666878</v>
      </c>
    </row>
    <row r="669" spans="1:8" x14ac:dyDescent="0.3">
      <c r="A669" s="28"/>
      <c r="B669" s="29"/>
      <c r="C669" s="6" t="s">
        <v>22</v>
      </c>
      <c r="D669" s="7">
        <v>79.798280000000005</v>
      </c>
      <c r="E669" s="7">
        <v>59.848709999999997</v>
      </c>
      <c r="F669" s="7">
        <v>31.267793999999999</v>
      </c>
      <c r="G669" s="7">
        <v>28.580915999999998</v>
      </c>
      <c r="H669" s="7">
        <v>71.555323999999999</v>
      </c>
    </row>
    <row r="670" spans="1:8" x14ac:dyDescent="0.3">
      <c r="A670" s="28"/>
      <c r="B670" s="29"/>
      <c r="C670" s="6" t="s">
        <v>37</v>
      </c>
      <c r="D670" s="7">
        <v>5.9984770000000003</v>
      </c>
      <c r="E670" s="7">
        <v>4.4988580000000002</v>
      </c>
      <c r="F670" s="7">
        <v>5.9984770000000003</v>
      </c>
      <c r="G670" s="7">
        <v>0</v>
      </c>
      <c r="H670" s="7">
        <v>5.9984770000000003</v>
      </c>
    </row>
    <row r="671" spans="1:8" x14ac:dyDescent="0.3">
      <c r="A671" s="28"/>
      <c r="B671" s="29"/>
      <c r="C671" s="6" t="s">
        <v>23</v>
      </c>
      <c r="D671" s="7">
        <v>968.37687200000005</v>
      </c>
      <c r="E671" s="7">
        <v>726.28265399999998</v>
      </c>
      <c r="F671" s="7">
        <v>121.414018</v>
      </c>
      <c r="G671" s="7">
        <v>604.86863600000004</v>
      </c>
      <c r="H671" s="7">
        <v>754.37864200000001</v>
      </c>
    </row>
    <row r="672" spans="1:8" x14ac:dyDescent="0.3">
      <c r="A672" s="28"/>
      <c r="B672" s="29"/>
      <c r="C672" s="6" t="s">
        <v>55</v>
      </c>
      <c r="D672" s="7">
        <v>7.5428189999999997</v>
      </c>
      <c r="E672" s="7">
        <v>5.657114</v>
      </c>
      <c r="F672" s="7">
        <v>2.2548029999999999</v>
      </c>
      <c r="G672" s="7">
        <v>3.4023110000000001</v>
      </c>
      <c r="H672" s="7">
        <v>5.992248</v>
      </c>
    </row>
    <row r="673" spans="1:8" x14ac:dyDescent="0.3">
      <c r="A673" s="28"/>
      <c r="B673" s="29"/>
      <c r="C673" s="6" t="s">
        <v>41</v>
      </c>
      <c r="D673" s="7">
        <v>286.38006100000001</v>
      </c>
      <c r="E673" s="7">
        <v>214.78504599999999</v>
      </c>
      <c r="F673" s="7">
        <v>224.260257</v>
      </c>
      <c r="G673" s="7">
        <v>0</v>
      </c>
      <c r="H673" s="7">
        <v>261.292912</v>
      </c>
    </row>
    <row r="674" spans="1:8" x14ac:dyDescent="0.3">
      <c r="A674" s="28"/>
      <c r="B674" s="29"/>
      <c r="C674" s="6" t="s">
        <v>11</v>
      </c>
      <c r="D674" s="7">
        <v>139.91114099999999</v>
      </c>
      <c r="E674" s="7">
        <v>104.933356</v>
      </c>
      <c r="F674" s="7">
        <v>122.400784</v>
      </c>
      <c r="G674" s="7">
        <v>0</v>
      </c>
      <c r="H674" s="7">
        <v>139.91113799999999</v>
      </c>
    </row>
    <row r="675" spans="1:8" x14ac:dyDescent="0.3">
      <c r="A675" s="28"/>
      <c r="B675" s="29"/>
      <c r="C675" s="6" t="s">
        <v>56</v>
      </c>
      <c r="D675" s="7">
        <v>581.36095499999999</v>
      </c>
      <c r="E675" s="7">
        <v>436.02071599999999</v>
      </c>
      <c r="F675" s="7">
        <v>193.74484699999999</v>
      </c>
      <c r="G675" s="7">
        <v>242.275869</v>
      </c>
      <c r="H675" s="7">
        <v>449.65466099999998</v>
      </c>
    </row>
    <row r="676" spans="1:8" x14ac:dyDescent="0.3">
      <c r="A676" s="28"/>
      <c r="B676" s="29"/>
      <c r="C676" s="6" t="s">
        <v>61</v>
      </c>
      <c r="D676" s="7">
        <v>2173.4459040000002</v>
      </c>
      <c r="E676" s="7">
        <v>1630.0844279999999</v>
      </c>
      <c r="F676" s="7">
        <v>2018.2595249999999</v>
      </c>
      <c r="G676" s="7">
        <v>0</v>
      </c>
      <c r="H676" s="7">
        <v>2172.824235</v>
      </c>
    </row>
    <row r="677" spans="1:8" x14ac:dyDescent="0.3">
      <c r="A677" s="28"/>
      <c r="B677" s="29"/>
      <c r="C677" s="6" t="s">
        <v>30</v>
      </c>
      <c r="D677" s="7">
        <v>6.48665</v>
      </c>
      <c r="E677" s="7">
        <v>4.8649880000000003</v>
      </c>
      <c r="F677" s="7">
        <v>6.48665</v>
      </c>
      <c r="G677" s="7">
        <v>0</v>
      </c>
      <c r="H677" s="7">
        <v>6.48665</v>
      </c>
    </row>
    <row r="678" spans="1:8" x14ac:dyDescent="0.3">
      <c r="A678" s="28"/>
      <c r="B678" s="29">
        <v>3</v>
      </c>
      <c r="C678" s="6" t="s">
        <v>24</v>
      </c>
      <c r="D678" s="7">
        <v>13450.044554</v>
      </c>
      <c r="E678" s="7">
        <v>6725.022277</v>
      </c>
      <c r="F678" s="7">
        <v>5127.1237529999999</v>
      </c>
      <c r="G678" s="7">
        <v>1597.898524</v>
      </c>
      <c r="H678" s="7">
        <v>10708.954173</v>
      </c>
    </row>
    <row r="679" spans="1:8" x14ac:dyDescent="0.3">
      <c r="A679" s="28"/>
      <c r="B679" s="29"/>
      <c r="C679" s="6" t="s">
        <v>29</v>
      </c>
      <c r="D679" s="7">
        <v>30625.822286999999</v>
      </c>
      <c r="E679" s="7">
        <v>15312.911142999999</v>
      </c>
      <c r="F679" s="7">
        <v>8521.9446659999994</v>
      </c>
      <c r="G679" s="7">
        <v>6790.9664769999999</v>
      </c>
      <c r="H679" s="7">
        <v>21186.749390000001</v>
      </c>
    </row>
    <row r="680" spans="1:8" x14ac:dyDescent="0.3">
      <c r="A680" s="14" t="s">
        <v>153</v>
      </c>
      <c r="B680" s="11"/>
      <c r="C680" s="11"/>
      <c r="D680" s="12">
        <v>55228.217541999999</v>
      </c>
      <c r="E680" s="12">
        <v>30724.582225999999</v>
      </c>
      <c r="F680" s="12">
        <v>18841.79134</v>
      </c>
      <c r="G680" s="12">
        <v>12324.104835999999</v>
      </c>
      <c r="H680" s="12">
        <v>41627.190958000007</v>
      </c>
    </row>
    <row r="681" spans="1:8" x14ac:dyDescent="0.3">
      <c r="A681" s="28" t="s">
        <v>118</v>
      </c>
      <c r="B681" s="29">
        <v>1</v>
      </c>
      <c r="C681" s="6" t="s">
        <v>75</v>
      </c>
      <c r="D681" s="7">
        <v>23.650850999999999</v>
      </c>
      <c r="E681" s="7">
        <v>21.285765999999999</v>
      </c>
      <c r="F681" s="7">
        <v>19.004234</v>
      </c>
      <c r="G681" s="7">
        <v>2.2815310000000002</v>
      </c>
      <c r="H681" s="7">
        <v>23.650849999999998</v>
      </c>
    </row>
    <row r="682" spans="1:8" x14ac:dyDescent="0.3">
      <c r="A682" s="28"/>
      <c r="B682" s="29"/>
      <c r="C682" s="6" t="s">
        <v>27</v>
      </c>
      <c r="D682" s="7">
        <v>128.31987899999999</v>
      </c>
      <c r="E682" s="7">
        <v>115.487891</v>
      </c>
      <c r="F682" s="7">
        <v>3.0501849999999999</v>
      </c>
      <c r="G682" s="7">
        <v>112.43770600000001</v>
      </c>
      <c r="H682" s="7">
        <v>125.91474100000001</v>
      </c>
    </row>
    <row r="683" spans="1:8" x14ac:dyDescent="0.3">
      <c r="A683" s="28"/>
      <c r="B683" s="29"/>
      <c r="C683" s="6" t="s">
        <v>72</v>
      </c>
      <c r="D683" s="7">
        <v>12.635106</v>
      </c>
      <c r="E683" s="7">
        <v>11.371594999999999</v>
      </c>
      <c r="F683" s="7">
        <v>12.634921</v>
      </c>
      <c r="G683" s="7">
        <v>0</v>
      </c>
      <c r="H683" s="7">
        <v>12.635106</v>
      </c>
    </row>
    <row r="684" spans="1:8" x14ac:dyDescent="0.3">
      <c r="A684" s="28"/>
      <c r="B684" s="29"/>
      <c r="C684" s="6" t="s">
        <v>32</v>
      </c>
      <c r="D684" s="7">
        <v>0.15026700000000001</v>
      </c>
      <c r="E684" s="7">
        <v>0.13524</v>
      </c>
      <c r="F684" s="7">
        <v>0</v>
      </c>
      <c r="G684" s="7">
        <v>0.13524</v>
      </c>
      <c r="H684" s="7">
        <v>0.15026700000000001</v>
      </c>
    </row>
    <row r="685" spans="1:8" x14ac:dyDescent="0.3">
      <c r="A685" s="28"/>
      <c r="B685" s="29">
        <v>2</v>
      </c>
      <c r="C685" s="6" t="s">
        <v>20</v>
      </c>
      <c r="D685" s="7">
        <v>43.611812</v>
      </c>
      <c r="E685" s="7">
        <v>32.708858999999997</v>
      </c>
      <c r="F685" s="7">
        <v>1.3382E-2</v>
      </c>
      <c r="G685" s="7">
        <v>32.695476999999997</v>
      </c>
      <c r="H685" s="7">
        <v>38.115687999999999</v>
      </c>
    </row>
    <row r="686" spans="1:8" x14ac:dyDescent="0.3">
      <c r="A686" s="28"/>
      <c r="B686" s="29"/>
      <c r="C686" s="6" t="s">
        <v>36</v>
      </c>
      <c r="D686" s="7">
        <v>9.1501920000000005</v>
      </c>
      <c r="E686" s="7">
        <v>6.8626440000000004</v>
      </c>
      <c r="F686" s="7">
        <v>0.125754</v>
      </c>
      <c r="G686" s="7">
        <v>6.7368899999999998</v>
      </c>
      <c r="H686" s="7">
        <v>9.1501920000000005</v>
      </c>
    </row>
    <row r="687" spans="1:8" x14ac:dyDescent="0.3">
      <c r="A687" s="28"/>
      <c r="B687" s="29"/>
      <c r="C687" s="6" t="s">
        <v>8</v>
      </c>
      <c r="D687" s="7">
        <v>78.150454999999994</v>
      </c>
      <c r="E687" s="7">
        <v>58.612842000000001</v>
      </c>
      <c r="F687" s="7">
        <v>30.192485000000001</v>
      </c>
      <c r="G687" s="7">
        <v>28.420356999999999</v>
      </c>
      <c r="H687" s="7">
        <v>64.425067999999996</v>
      </c>
    </row>
    <row r="688" spans="1:8" x14ac:dyDescent="0.3">
      <c r="A688" s="28"/>
      <c r="B688" s="29"/>
      <c r="C688" s="6" t="s">
        <v>10</v>
      </c>
      <c r="D688" s="7">
        <v>3.1100650000000001</v>
      </c>
      <c r="E688" s="7">
        <v>2.3325480000000001</v>
      </c>
      <c r="F688" s="7">
        <v>0</v>
      </c>
      <c r="G688" s="7">
        <v>2.3325480000000001</v>
      </c>
      <c r="H688" s="7">
        <v>2.7487659999999998</v>
      </c>
    </row>
    <row r="689" spans="1:8" x14ac:dyDescent="0.3">
      <c r="A689" s="28"/>
      <c r="B689" s="29"/>
      <c r="C689" s="6" t="s">
        <v>23</v>
      </c>
      <c r="D689" s="7">
        <v>138.93766099999999</v>
      </c>
      <c r="E689" s="7">
        <v>104.20324599999999</v>
      </c>
      <c r="F689" s="7">
        <v>72.929851999999997</v>
      </c>
      <c r="G689" s="7">
        <v>31.273394</v>
      </c>
      <c r="H689" s="7">
        <v>136.347444</v>
      </c>
    </row>
    <row r="690" spans="1:8" x14ac:dyDescent="0.3">
      <c r="A690" s="28"/>
      <c r="B690" s="29"/>
      <c r="C690" s="6" t="s">
        <v>24</v>
      </c>
      <c r="D690" s="7">
        <v>442.90888799999999</v>
      </c>
      <c r="E690" s="7">
        <v>332.18166600000001</v>
      </c>
      <c r="F690" s="7">
        <v>146.43295599999999</v>
      </c>
      <c r="G690" s="7">
        <v>185.74870999999999</v>
      </c>
      <c r="H690" s="7">
        <v>421.368334</v>
      </c>
    </row>
    <row r="691" spans="1:8" x14ac:dyDescent="0.3">
      <c r="A691" s="28"/>
      <c r="B691" s="29"/>
      <c r="C691" s="6" t="s">
        <v>55</v>
      </c>
      <c r="D691" s="7">
        <v>0.22040100000000001</v>
      </c>
      <c r="E691" s="7">
        <v>0.1653</v>
      </c>
      <c r="F691" s="7">
        <v>0</v>
      </c>
      <c r="G691" s="7">
        <v>0.1653</v>
      </c>
      <c r="H691" s="7">
        <v>0.22040100000000001</v>
      </c>
    </row>
    <row r="692" spans="1:8" x14ac:dyDescent="0.3">
      <c r="A692" s="28"/>
      <c r="B692" s="29"/>
      <c r="C692" s="6" t="s">
        <v>41</v>
      </c>
      <c r="D692" s="7">
        <v>98.406340999999998</v>
      </c>
      <c r="E692" s="7">
        <v>73.804755999999998</v>
      </c>
      <c r="F692" s="7">
        <v>9.9520009999999992</v>
      </c>
      <c r="G692" s="7">
        <v>63.852755000000002</v>
      </c>
      <c r="H692" s="7">
        <v>90.872857999999994</v>
      </c>
    </row>
    <row r="693" spans="1:8" x14ac:dyDescent="0.3">
      <c r="A693" s="28"/>
      <c r="B693" s="29"/>
      <c r="C693" s="6" t="s">
        <v>56</v>
      </c>
      <c r="D693" s="7">
        <v>14.980914</v>
      </c>
      <c r="E693" s="7">
        <v>11.235685</v>
      </c>
      <c r="F693" s="7">
        <v>1.6760429999999999</v>
      </c>
      <c r="G693" s="7">
        <v>9.5596420000000002</v>
      </c>
      <c r="H693" s="7">
        <v>11.689679</v>
      </c>
    </row>
    <row r="694" spans="1:8" x14ac:dyDescent="0.3">
      <c r="A694" s="28"/>
      <c r="B694" s="29"/>
      <c r="C694" s="6" t="s">
        <v>60</v>
      </c>
      <c r="D694" s="7">
        <v>94.856451000000007</v>
      </c>
      <c r="E694" s="7">
        <v>71.142337999999995</v>
      </c>
      <c r="F694" s="7">
        <v>25.091104999999999</v>
      </c>
      <c r="G694" s="7">
        <v>46.051234000000001</v>
      </c>
      <c r="H694" s="7">
        <v>82.482516000000004</v>
      </c>
    </row>
    <row r="695" spans="1:8" x14ac:dyDescent="0.3">
      <c r="A695" s="28"/>
      <c r="B695" s="29"/>
      <c r="C695" s="6" t="s">
        <v>61</v>
      </c>
      <c r="D695" s="7">
        <v>59.679543000000002</v>
      </c>
      <c r="E695" s="7">
        <v>44.759656999999997</v>
      </c>
      <c r="F695" s="7">
        <v>25.978729000000001</v>
      </c>
      <c r="G695" s="7">
        <v>18.780929</v>
      </c>
      <c r="H695" s="7">
        <v>59.673465</v>
      </c>
    </row>
    <row r="696" spans="1:8" x14ac:dyDescent="0.3">
      <c r="A696" s="28"/>
      <c r="B696" s="29"/>
      <c r="C696" s="6" t="s">
        <v>43</v>
      </c>
      <c r="D696" s="7">
        <v>18.798335999999999</v>
      </c>
      <c r="E696" s="7">
        <v>14.098751999999999</v>
      </c>
      <c r="F696" s="7">
        <v>0</v>
      </c>
      <c r="G696" s="7">
        <v>14.098751999999999</v>
      </c>
      <c r="H696" s="7">
        <v>18.798335999999999</v>
      </c>
    </row>
    <row r="697" spans="1:8" x14ac:dyDescent="0.3">
      <c r="A697" s="28"/>
      <c r="B697" s="29"/>
      <c r="C697" s="6" t="s">
        <v>46</v>
      </c>
      <c r="D697" s="7">
        <v>1.104862</v>
      </c>
      <c r="E697" s="7">
        <v>0.82864599999999999</v>
      </c>
      <c r="F697" s="7">
        <v>0.22681000000000001</v>
      </c>
      <c r="G697" s="7">
        <v>0.60183699999999996</v>
      </c>
      <c r="H697" s="7">
        <v>1.104862</v>
      </c>
    </row>
    <row r="698" spans="1:8" x14ac:dyDescent="0.3">
      <c r="A698" s="28"/>
      <c r="B698" s="29"/>
      <c r="C698" s="6" t="s">
        <v>17</v>
      </c>
      <c r="D698" s="7">
        <v>5.7792300000000001</v>
      </c>
      <c r="E698" s="7">
        <v>4.3344230000000001</v>
      </c>
      <c r="F698" s="7">
        <v>0</v>
      </c>
      <c r="G698" s="7">
        <v>4.3344230000000001</v>
      </c>
      <c r="H698" s="7">
        <v>5.7792300000000001</v>
      </c>
    </row>
    <row r="699" spans="1:8" x14ac:dyDescent="0.3">
      <c r="A699" s="28"/>
      <c r="B699" s="13">
        <v>3</v>
      </c>
      <c r="C699" s="6" t="s">
        <v>29</v>
      </c>
      <c r="D699" s="7">
        <v>451.00982699999997</v>
      </c>
      <c r="E699" s="7">
        <v>225.50491400000001</v>
      </c>
      <c r="F699" s="7">
        <v>73.760323999999997</v>
      </c>
      <c r="G699" s="7">
        <v>151.74458899999999</v>
      </c>
      <c r="H699" s="7">
        <v>304.86205100000001</v>
      </c>
    </row>
    <row r="700" spans="1:8" x14ac:dyDescent="0.3">
      <c r="A700" s="14" t="s">
        <v>154</v>
      </c>
      <c r="B700" s="11"/>
      <c r="C700" s="11"/>
      <c r="D700" s="12">
        <v>1625.4610809999999</v>
      </c>
      <c r="E700" s="12">
        <v>1131.0567680000001</v>
      </c>
      <c r="F700" s="12">
        <v>421.06878099999994</v>
      </c>
      <c r="G700" s="12">
        <v>711.25131400000009</v>
      </c>
      <c r="H700" s="12">
        <v>1409.9898540000002</v>
      </c>
    </row>
    <row r="701" spans="1:8" x14ac:dyDescent="0.3">
      <c r="A701" s="28" t="s">
        <v>119</v>
      </c>
      <c r="B701" s="29">
        <v>1</v>
      </c>
      <c r="C701" s="6" t="s">
        <v>36</v>
      </c>
      <c r="D701" s="7">
        <v>54.383470000000003</v>
      </c>
      <c r="E701" s="7">
        <v>48.945123000000002</v>
      </c>
      <c r="F701" s="7">
        <v>44.368462000000001</v>
      </c>
      <c r="G701" s="7">
        <v>4.5766609999999996</v>
      </c>
      <c r="H701" s="7">
        <v>50.982608999999997</v>
      </c>
    </row>
    <row r="702" spans="1:8" x14ac:dyDescent="0.3">
      <c r="A702" s="28"/>
      <c r="B702" s="29"/>
      <c r="C702" s="6" t="s">
        <v>27</v>
      </c>
      <c r="D702" s="7">
        <v>278.32767200000001</v>
      </c>
      <c r="E702" s="7">
        <v>250.49490499999999</v>
      </c>
      <c r="F702" s="7">
        <v>145.399956</v>
      </c>
      <c r="G702" s="7">
        <v>105.094949</v>
      </c>
      <c r="H702" s="7">
        <v>277.99219199999999</v>
      </c>
    </row>
    <row r="703" spans="1:8" x14ac:dyDescent="0.3">
      <c r="A703" s="28"/>
      <c r="B703" s="29"/>
      <c r="C703" s="6" t="s">
        <v>15</v>
      </c>
      <c r="D703" s="7">
        <v>35.921684999999997</v>
      </c>
      <c r="E703" s="7">
        <v>32.329517000000003</v>
      </c>
      <c r="F703" s="7">
        <v>26.190389</v>
      </c>
      <c r="G703" s="7">
        <v>6.1391280000000004</v>
      </c>
      <c r="H703" s="7">
        <v>34.04083</v>
      </c>
    </row>
    <row r="704" spans="1:8" x14ac:dyDescent="0.3">
      <c r="A704" s="28"/>
      <c r="B704" s="29"/>
      <c r="C704" s="6" t="s">
        <v>16</v>
      </c>
      <c r="D704" s="7">
        <v>2.661689</v>
      </c>
      <c r="E704" s="7">
        <v>2.3955199999999999</v>
      </c>
      <c r="F704" s="7">
        <v>1.395751</v>
      </c>
      <c r="G704" s="7">
        <v>0.99976799999999999</v>
      </c>
      <c r="H704" s="7">
        <v>2.2673619999999999</v>
      </c>
    </row>
    <row r="705" spans="1:8" x14ac:dyDescent="0.3">
      <c r="A705" s="28"/>
      <c r="B705" s="29"/>
      <c r="C705" s="6" t="s">
        <v>28</v>
      </c>
      <c r="D705" s="7">
        <v>45.391041999999999</v>
      </c>
      <c r="E705" s="7">
        <v>40.851937999999997</v>
      </c>
      <c r="F705" s="7">
        <v>26.796605</v>
      </c>
      <c r="G705" s="7">
        <v>14.055332999999999</v>
      </c>
      <c r="H705" s="7">
        <v>37.799643000000003</v>
      </c>
    </row>
    <row r="706" spans="1:8" x14ac:dyDescent="0.3">
      <c r="A706" s="28"/>
      <c r="B706" s="29">
        <v>2</v>
      </c>
      <c r="C706" s="6" t="s">
        <v>20</v>
      </c>
      <c r="D706" s="7">
        <v>5.3066380000000004</v>
      </c>
      <c r="E706" s="7">
        <v>3.9799790000000002</v>
      </c>
      <c r="F706" s="7">
        <v>0</v>
      </c>
      <c r="G706" s="7">
        <v>3.9799790000000002</v>
      </c>
      <c r="H706" s="7">
        <v>5.3066380000000004</v>
      </c>
    </row>
    <row r="707" spans="1:8" x14ac:dyDescent="0.3">
      <c r="A707" s="28"/>
      <c r="B707" s="29"/>
      <c r="C707" s="6" t="s">
        <v>21</v>
      </c>
      <c r="D707" s="7">
        <v>215.456807</v>
      </c>
      <c r="E707" s="7">
        <v>161.59260499999999</v>
      </c>
      <c r="F707" s="7">
        <v>92.062827999999996</v>
      </c>
      <c r="G707" s="7">
        <v>69.529777999999993</v>
      </c>
      <c r="H707" s="7">
        <v>161.29754800000001</v>
      </c>
    </row>
    <row r="708" spans="1:8" x14ac:dyDescent="0.3">
      <c r="A708" s="28"/>
      <c r="B708" s="29"/>
      <c r="C708" s="6" t="s">
        <v>53</v>
      </c>
      <c r="D708" s="7">
        <v>318.47672499999999</v>
      </c>
      <c r="E708" s="7">
        <v>238.85754399999999</v>
      </c>
      <c r="F708" s="7">
        <v>132.22007500000001</v>
      </c>
      <c r="G708" s="7">
        <v>106.637469</v>
      </c>
      <c r="H708" s="7">
        <v>309.46955800000001</v>
      </c>
    </row>
    <row r="709" spans="1:8" x14ac:dyDescent="0.3">
      <c r="A709" s="28"/>
      <c r="B709" s="29"/>
      <c r="C709" s="6" t="s">
        <v>22</v>
      </c>
      <c r="D709" s="7">
        <v>887.260943</v>
      </c>
      <c r="E709" s="7">
        <v>665.44570699999997</v>
      </c>
      <c r="F709" s="7">
        <v>442.84906999999998</v>
      </c>
      <c r="G709" s="7">
        <v>222.59663699999999</v>
      </c>
      <c r="H709" s="7">
        <v>718.21441200000004</v>
      </c>
    </row>
    <row r="710" spans="1:8" x14ac:dyDescent="0.3">
      <c r="A710" s="28"/>
      <c r="B710" s="29"/>
      <c r="C710" s="6" t="s">
        <v>10</v>
      </c>
      <c r="D710" s="7">
        <v>370.81941699999999</v>
      </c>
      <c r="E710" s="7">
        <v>278.11456299999998</v>
      </c>
      <c r="F710" s="7">
        <v>131.22113300000001</v>
      </c>
      <c r="G710" s="7">
        <v>146.89343099999999</v>
      </c>
      <c r="H710" s="7">
        <v>276.90663699999999</v>
      </c>
    </row>
    <row r="711" spans="1:8" x14ac:dyDescent="0.3">
      <c r="A711" s="28"/>
      <c r="B711" s="29"/>
      <c r="C711" s="6" t="s">
        <v>24</v>
      </c>
      <c r="D711" s="7">
        <v>99.092429999999993</v>
      </c>
      <c r="E711" s="7">
        <v>74.319322999999997</v>
      </c>
      <c r="F711" s="7">
        <v>26.180430000000001</v>
      </c>
      <c r="G711" s="7">
        <v>48.138893000000003</v>
      </c>
      <c r="H711" s="7">
        <v>74.504195999999993</v>
      </c>
    </row>
    <row r="712" spans="1:8" x14ac:dyDescent="0.3">
      <c r="A712" s="28"/>
      <c r="B712" s="29">
        <v>3</v>
      </c>
      <c r="C712" s="6" t="s">
        <v>8</v>
      </c>
      <c r="D712" s="7">
        <v>16259.864561</v>
      </c>
      <c r="E712" s="7">
        <v>8129.93228</v>
      </c>
      <c r="F712" s="7">
        <v>8648.5587570000007</v>
      </c>
      <c r="G712" s="7">
        <v>0</v>
      </c>
      <c r="H712" s="7">
        <v>12834.471839</v>
      </c>
    </row>
    <row r="713" spans="1:8" x14ac:dyDescent="0.3">
      <c r="A713" s="28"/>
      <c r="B713" s="29"/>
      <c r="C713" s="6" t="s">
        <v>11</v>
      </c>
      <c r="D713" s="7">
        <v>4083.3382320000001</v>
      </c>
      <c r="E713" s="7">
        <v>2041.669116</v>
      </c>
      <c r="F713" s="7">
        <v>2287.2519240000001</v>
      </c>
      <c r="G713" s="7">
        <v>0</v>
      </c>
      <c r="H713" s="7">
        <v>2711.444399</v>
      </c>
    </row>
    <row r="714" spans="1:8" x14ac:dyDescent="0.3">
      <c r="A714" s="28"/>
      <c r="B714" s="29"/>
      <c r="C714" s="6" t="s">
        <v>29</v>
      </c>
      <c r="D714" s="7">
        <v>13725.95917</v>
      </c>
      <c r="E714" s="7">
        <v>6862.979585</v>
      </c>
      <c r="F714" s="7">
        <v>6308.988308</v>
      </c>
      <c r="G714" s="7">
        <v>553.99127699999997</v>
      </c>
      <c r="H714" s="7">
        <v>10307.249836000001</v>
      </c>
    </row>
    <row r="715" spans="1:8" x14ac:dyDescent="0.3">
      <c r="A715" s="14" t="s">
        <v>155</v>
      </c>
      <c r="B715" s="11"/>
      <c r="C715" s="11"/>
      <c r="D715" s="12">
        <v>36382.260481000005</v>
      </c>
      <c r="E715" s="12">
        <v>18831.907705000001</v>
      </c>
      <c r="F715" s="12">
        <v>18313.483688</v>
      </c>
      <c r="G715" s="12">
        <v>1282.6333030000001</v>
      </c>
      <c r="H715" s="12">
        <v>27801.947699000004</v>
      </c>
    </row>
    <row r="716" spans="1:8" x14ac:dyDescent="0.3">
      <c r="A716" s="28" t="s">
        <v>120</v>
      </c>
      <c r="B716" s="29">
        <v>1</v>
      </c>
      <c r="C716" s="6" t="s">
        <v>75</v>
      </c>
      <c r="D716" s="7">
        <v>2188.4894650000001</v>
      </c>
      <c r="E716" s="7">
        <v>1969.6405179999999</v>
      </c>
      <c r="F716" s="7">
        <v>407.91093999999998</v>
      </c>
      <c r="G716" s="7">
        <v>1561.7295779999999</v>
      </c>
      <c r="H716" s="7">
        <v>2058.0227880000002</v>
      </c>
    </row>
    <row r="717" spans="1:8" x14ac:dyDescent="0.3">
      <c r="A717" s="28"/>
      <c r="B717" s="29"/>
      <c r="C717" s="6" t="s">
        <v>42</v>
      </c>
      <c r="D717" s="7">
        <v>314.59395599999999</v>
      </c>
      <c r="E717" s="7">
        <v>283.13456000000002</v>
      </c>
      <c r="F717" s="7">
        <v>299.92621700000001</v>
      </c>
      <c r="G717" s="7">
        <v>0</v>
      </c>
      <c r="H717" s="7">
        <v>314.59395599999999</v>
      </c>
    </row>
    <row r="718" spans="1:8" x14ac:dyDescent="0.3">
      <c r="A718" s="28"/>
      <c r="B718" s="29"/>
      <c r="C718" s="6" t="s">
        <v>63</v>
      </c>
      <c r="D718" s="7">
        <v>3908.6070319999999</v>
      </c>
      <c r="E718" s="7">
        <v>3517.7463290000001</v>
      </c>
      <c r="F718" s="7">
        <v>941.77941199999998</v>
      </c>
      <c r="G718" s="7">
        <v>2575.9669170000002</v>
      </c>
      <c r="H718" s="7">
        <v>3668.6720570000002</v>
      </c>
    </row>
    <row r="719" spans="1:8" x14ac:dyDescent="0.3">
      <c r="A719" s="28"/>
      <c r="B719" s="29"/>
      <c r="C719" s="6" t="s">
        <v>27</v>
      </c>
      <c r="D719" s="7">
        <v>73.296457000000004</v>
      </c>
      <c r="E719" s="7">
        <v>65.966812000000004</v>
      </c>
      <c r="F719" s="7">
        <v>2.6248320000000001</v>
      </c>
      <c r="G719" s="7">
        <v>63.34198</v>
      </c>
      <c r="H719" s="7">
        <v>69.256331000000003</v>
      </c>
    </row>
    <row r="720" spans="1:8" x14ac:dyDescent="0.3">
      <c r="A720" s="28"/>
      <c r="B720" s="29"/>
      <c r="C720" s="6" t="s">
        <v>45</v>
      </c>
      <c r="D720" s="7">
        <v>45.277000000000001</v>
      </c>
      <c r="E720" s="7">
        <v>40.749299999999998</v>
      </c>
      <c r="F720" s="7">
        <v>22.604683000000001</v>
      </c>
      <c r="G720" s="7">
        <v>18.144615999999999</v>
      </c>
      <c r="H720" s="7">
        <v>45.277000000000001</v>
      </c>
    </row>
    <row r="721" spans="1:8" x14ac:dyDescent="0.3">
      <c r="A721" s="28"/>
      <c r="B721" s="29"/>
      <c r="C721" s="6" t="s">
        <v>48</v>
      </c>
      <c r="D721" s="7">
        <v>543.17534499999999</v>
      </c>
      <c r="E721" s="7">
        <v>488.85780999999997</v>
      </c>
      <c r="F721" s="7">
        <v>326.46342600000003</v>
      </c>
      <c r="G721" s="7">
        <v>162.394384</v>
      </c>
      <c r="H721" s="7">
        <v>539.15745800000002</v>
      </c>
    </row>
    <row r="722" spans="1:8" x14ac:dyDescent="0.3">
      <c r="A722" s="28"/>
      <c r="B722" s="29"/>
      <c r="C722" s="6" t="s">
        <v>14</v>
      </c>
      <c r="D722" s="7">
        <v>693.71324600000003</v>
      </c>
      <c r="E722" s="7">
        <v>624.34192099999996</v>
      </c>
      <c r="F722" s="7">
        <v>412.36472500000002</v>
      </c>
      <c r="G722" s="7">
        <v>211.97719599999999</v>
      </c>
      <c r="H722" s="7">
        <v>642.73657800000001</v>
      </c>
    </row>
    <row r="723" spans="1:8" x14ac:dyDescent="0.3">
      <c r="A723" s="28"/>
      <c r="B723" s="29"/>
      <c r="C723" s="6" t="s">
        <v>15</v>
      </c>
      <c r="D723" s="7">
        <v>252.53593699999999</v>
      </c>
      <c r="E723" s="7">
        <v>227.282343</v>
      </c>
      <c r="F723" s="7">
        <v>96.295187999999996</v>
      </c>
      <c r="G723" s="7">
        <v>130.987155</v>
      </c>
      <c r="H723" s="7">
        <v>238.40565900000001</v>
      </c>
    </row>
    <row r="724" spans="1:8" x14ac:dyDescent="0.3">
      <c r="A724" s="28"/>
      <c r="B724" s="29"/>
      <c r="C724" s="6" t="s">
        <v>16</v>
      </c>
      <c r="D724" s="7">
        <v>677.63847799999996</v>
      </c>
      <c r="E724" s="7">
        <v>609.87463000000002</v>
      </c>
      <c r="F724" s="7">
        <v>312.94722200000001</v>
      </c>
      <c r="G724" s="7">
        <v>296.92740800000001</v>
      </c>
      <c r="H724" s="7">
        <v>635.62951699999996</v>
      </c>
    </row>
    <row r="725" spans="1:8" x14ac:dyDescent="0.3">
      <c r="A725" s="28"/>
      <c r="B725" s="29"/>
      <c r="C725" s="6" t="s">
        <v>64</v>
      </c>
      <c r="D725" s="7">
        <v>1.2705569999999999</v>
      </c>
      <c r="E725" s="7">
        <v>1.143502</v>
      </c>
      <c r="F725" s="7">
        <v>0</v>
      </c>
      <c r="G725" s="7">
        <v>1.143502</v>
      </c>
      <c r="H725" s="7">
        <v>1.2705569999999999</v>
      </c>
    </row>
    <row r="726" spans="1:8" x14ac:dyDescent="0.3">
      <c r="A726" s="28"/>
      <c r="B726" s="29"/>
      <c r="C726" s="6" t="s">
        <v>28</v>
      </c>
      <c r="D726" s="7">
        <v>204.37816900000001</v>
      </c>
      <c r="E726" s="7">
        <v>183.94035199999999</v>
      </c>
      <c r="F726" s="7">
        <v>45.490966999999998</v>
      </c>
      <c r="G726" s="7">
        <v>138.44938500000001</v>
      </c>
      <c r="H726" s="7">
        <v>190.139376</v>
      </c>
    </row>
    <row r="727" spans="1:8" x14ac:dyDescent="0.3">
      <c r="A727" s="28"/>
      <c r="B727" s="29"/>
      <c r="C727" s="6" t="s">
        <v>30</v>
      </c>
      <c r="D727" s="7">
        <v>2.1719349999999999</v>
      </c>
      <c r="E727" s="7">
        <v>1.9547410000000001</v>
      </c>
      <c r="F727" s="7">
        <v>0</v>
      </c>
      <c r="G727" s="7">
        <v>1.9547410000000001</v>
      </c>
      <c r="H727" s="7">
        <v>2.1719349999999999</v>
      </c>
    </row>
    <row r="728" spans="1:8" x14ac:dyDescent="0.3">
      <c r="A728" s="28"/>
      <c r="B728" s="29"/>
      <c r="C728" s="6" t="s">
        <v>31</v>
      </c>
      <c r="D728" s="7">
        <v>13.021769000000001</v>
      </c>
      <c r="E728" s="7">
        <v>11.719593</v>
      </c>
      <c r="F728" s="7">
        <v>0</v>
      </c>
      <c r="G728" s="7">
        <v>11.719593</v>
      </c>
      <c r="H728" s="7">
        <v>13.02177</v>
      </c>
    </row>
    <row r="729" spans="1:8" x14ac:dyDescent="0.3">
      <c r="A729" s="28"/>
      <c r="B729" s="29">
        <v>2</v>
      </c>
      <c r="C729" s="6" t="s">
        <v>20</v>
      </c>
      <c r="D729" s="7">
        <v>108.678922</v>
      </c>
      <c r="E729" s="7">
        <v>81.509191999999999</v>
      </c>
      <c r="F729" s="7">
        <v>9.7125280000000007</v>
      </c>
      <c r="G729" s="7">
        <v>71.796664000000007</v>
      </c>
      <c r="H729" s="7">
        <v>87.929592</v>
      </c>
    </row>
    <row r="730" spans="1:8" x14ac:dyDescent="0.3">
      <c r="A730" s="28"/>
      <c r="B730" s="29"/>
      <c r="C730" s="6" t="s">
        <v>52</v>
      </c>
      <c r="D730" s="7">
        <v>225.80815899999999</v>
      </c>
      <c r="E730" s="7">
        <v>169.35612</v>
      </c>
      <c r="F730" s="7">
        <v>10.327915000000001</v>
      </c>
      <c r="G730" s="7">
        <v>159.02820500000001</v>
      </c>
      <c r="H730" s="7">
        <v>216.03868600000001</v>
      </c>
    </row>
    <row r="731" spans="1:8" x14ac:dyDescent="0.3">
      <c r="A731" s="28"/>
      <c r="B731" s="29"/>
      <c r="C731" s="6" t="s">
        <v>21</v>
      </c>
      <c r="D731" s="7">
        <v>304.11161499999997</v>
      </c>
      <c r="E731" s="7">
        <v>228.08371099999999</v>
      </c>
      <c r="F731" s="7">
        <v>4.1219840000000003</v>
      </c>
      <c r="G731" s="7">
        <v>223.961726</v>
      </c>
      <c r="H731" s="7">
        <v>268.18780900000002</v>
      </c>
    </row>
    <row r="732" spans="1:8" x14ac:dyDescent="0.3">
      <c r="A732" s="28"/>
      <c r="B732" s="29"/>
      <c r="C732" s="6" t="s">
        <v>53</v>
      </c>
      <c r="D732" s="7">
        <v>639.63325099999997</v>
      </c>
      <c r="E732" s="7">
        <v>479.72493800000001</v>
      </c>
      <c r="F732" s="7">
        <v>9.7104839999999992</v>
      </c>
      <c r="G732" s="7">
        <v>470.014454</v>
      </c>
      <c r="H732" s="7">
        <v>486.05800799999997</v>
      </c>
    </row>
    <row r="733" spans="1:8" x14ac:dyDescent="0.3">
      <c r="A733" s="28"/>
      <c r="B733" s="29"/>
      <c r="C733" s="6" t="s">
        <v>74</v>
      </c>
      <c r="D733" s="7">
        <v>10.983883000000001</v>
      </c>
      <c r="E733" s="7">
        <v>8.2379130000000007</v>
      </c>
      <c r="F733" s="7">
        <v>5.7709510000000002</v>
      </c>
      <c r="G733" s="7">
        <v>2.466961</v>
      </c>
      <c r="H733" s="7">
        <v>10.983883000000001</v>
      </c>
    </row>
    <row r="734" spans="1:8" x14ac:dyDescent="0.3">
      <c r="A734" s="28"/>
      <c r="B734" s="29"/>
      <c r="C734" s="6" t="s">
        <v>79</v>
      </c>
      <c r="D734" s="7">
        <v>28.786839000000001</v>
      </c>
      <c r="E734" s="7">
        <v>21.590129000000001</v>
      </c>
      <c r="F734" s="7">
        <v>20.492439999999998</v>
      </c>
      <c r="G734" s="7">
        <v>1.0976889999999999</v>
      </c>
      <c r="H734" s="7">
        <v>28.786839000000001</v>
      </c>
    </row>
    <row r="735" spans="1:8" x14ac:dyDescent="0.3">
      <c r="A735" s="28"/>
      <c r="B735" s="29"/>
      <c r="C735" s="6" t="s">
        <v>36</v>
      </c>
      <c r="D735" s="7">
        <v>780.03263100000004</v>
      </c>
      <c r="E735" s="7">
        <v>585.02447299999994</v>
      </c>
      <c r="F735" s="7">
        <v>265.19201199999998</v>
      </c>
      <c r="G735" s="7">
        <v>319.83246100000002</v>
      </c>
      <c r="H735" s="7">
        <v>640.96975199999997</v>
      </c>
    </row>
    <row r="736" spans="1:8" x14ac:dyDescent="0.3">
      <c r="A736" s="28"/>
      <c r="B736" s="29"/>
      <c r="C736" s="6" t="s">
        <v>8</v>
      </c>
      <c r="D736" s="7">
        <v>3226.011238</v>
      </c>
      <c r="E736" s="7">
        <v>2419.5084280000001</v>
      </c>
      <c r="F736" s="7">
        <v>847.17017799999996</v>
      </c>
      <c r="G736" s="7">
        <v>1572.33825</v>
      </c>
      <c r="H736" s="7">
        <v>2457.8705909999999</v>
      </c>
    </row>
    <row r="737" spans="1:8" x14ac:dyDescent="0.3">
      <c r="A737" s="28"/>
      <c r="B737" s="29"/>
      <c r="C737" s="6" t="s">
        <v>22</v>
      </c>
      <c r="D737" s="7">
        <v>51.096294999999998</v>
      </c>
      <c r="E737" s="7">
        <v>38.322220999999999</v>
      </c>
      <c r="F737" s="7">
        <v>3.9291130000000001</v>
      </c>
      <c r="G737" s="7">
        <v>34.393107999999998</v>
      </c>
      <c r="H737" s="7">
        <v>51.091434999999997</v>
      </c>
    </row>
    <row r="738" spans="1:8" x14ac:dyDescent="0.3">
      <c r="A738" s="28"/>
      <c r="B738" s="29"/>
      <c r="C738" s="6" t="s">
        <v>10</v>
      </c>
      <c r="D738" s="7">
        <v>73.240201999999996</v>
      </c>
      <c r="E738" s="7">
        <v>54.930152</v>
      </c>
      <c r="F738" s="7">
        <v>5.6249789999999997</v>
      </c>
      <c r="G738" s="7">
        <v>49.305173000000003</v>
      </c>
      <c r="H738" s="7">
        <v>61.814683000000002</v>
      </c>
    </row>
    <row r="739" spans="1:8" x14ac:dyDescent="0.3">
      <c r="A739" s="28"/>
      <c r="B739" s="29"/>
      <c r="C739" s="6" t="s">
        <v>37</v>
      </c>
      <c r="D739" s="7">
        <v>274.25492100000002</v>
      </c>
      <c r="E739" s="7">
        <v>205.691191</v>
      </c>
      <c r="F739" s="7">
        <v>102.17011599999999</v>
      </c>
      <c r="G739" s="7">
        <v>103.521075</v>
      </c>
      <c r="H739" s="7">
        <v>257.33752399999997</v>
      </c>
    </row>
    <row r="740" spans="1:8" x14ac:dyDescent="0.3">
      <c r="A740" s="28"/>
      <c r="B740" s="29"/>
      <c r="C740" s="6" t="s">
        <v>39</v>
      </c>
      <c r="D740" s="7">
        <v>441.82668699999999</v>
      </c>
      <c r="E740" s="7">
        <v>331.37001500000002</v>
      </c>
      <c r="F740" s="7">
        <v>225.22295199999999</v>
      </c>
      <c r="G740" s="7">
        <v>106.147064</v>
      </c>
      <c r="H740" s="7">
        <v>364.16411299999999</v>
      </c>
    </row>
    <row r="741" spans="1:8" x14ac:dyDescent="0.3">
      <c r="A741" s="28"/>
      <c r="B741" s="29"/>
      <c r="C741" s="6" t="s">
        <v>23</v>
      </c>
      <c r="D741" s="7">
        <v>5704.5162979999996</v>
      </c>
      <c r="E741" s="7">
        <v>4278.3872240000001</v>
      </c>
      <c r="F741" s="7">
        <v>560.35111099999995</v>
      </c>
      <c r="G741" s="7">
        <v>3718.0361130000001</v>
      </c>
      <c r="H741" s="7">
        <v>4613.3083809999998</v>
      </c>
    </row>
    <row r="742" spans="1:8" x14ac:dyDescent="0.3">
      <c r="A742" s="28"/>
      <c r="B742" s="29"/>
      <c r="C742" s="6" t="s">
        <v>40</v>
      </c>
      <c r="D742" s="7">
        <v>15.519349</v>
      </c>
      <c r="E742" s="7">
        <v>11.639512</v>
      </c>
      <c r="F742" s="7">
        <v>6.7758310000000002</v>
      </c>
      <c r="G742" s="7">
        <v>4.8636799999999996</v>
      </c>
      <c r="H742" s="7">
        <v>13.048843</v>
      </c>
    </row>
    <row r="743" spans="1:8" x14ac:dyDescent="0.3">
      <c r="A743" s="28"/>
      <c r="B743" s="29"/>
      <c r="C743" s="6" t="s">
        <v>55</v>
      </c>
      <c r="D743" s="7">
        <v>4.7305409999999997</v>
      </c>
      <c r="E743" s="7">
        <v>3.5479059999999998</v>
      </c>
      <c r="F743" s="7">
        <v>0</v>
      </c>
      <c r="G743" s="7">
        <v>3.5479059999999998</v>
      </c>
      <c r="H743" s="7">
        <v>4.0925700000000003</v>
      </c>
    </row>
    <row r="744" spans="1:8" x14ac:dyDescent="0.3">
      <c r="A744" s="28"/>
      <c r="B744" s="29"/>
      <c r="C744" s="6" t="s">
        <v>41</v>
      </c>
      <c r="D744" s="7">
        <v>12281.088302</v>
      </c>
      <c r="E744" s="7">
        <v>9210.8162260000008</v>
      </c>
      <c r="F744" s="7">
        <v>2990.966191</v>
      </c>
      <c r="G744" s="7">
        <v>6219.8500350000004</v>
      </c>
      <c r="H744" s="7">
        <v>9690.3859360000006</v>
      </c>
    </row>
    <row r="745" spans="1:8" x14ac:dyDescent="0.3">
      <c r="A745" s="28"/>
      <c r="B745" s="29"/>
      <c r="C745" s="6" t="s">
        <v>89</v>
      </c>
      <c r="D745" s="7">
        <v>34.809835</v>
      </c>
      <c r="E745" s="7">
        <v>26.107375999999999</v>
      </c>
      <c r="F745" s="7">
        <v>8.3116289999999999</v>
      </c>
      <c r="G745" s="7">
        <v>17.795748</v>
      </c>
      <c r="H745" s="7">
        <v>34.809835</v>
      </c>
    </row>
    <row r="746" spans="1:8" x14ac:dyDescent="0.3">
      <c r="A746" s="28"/>
      <c r="B746" s="29"/>
      <c r="C746" s="6" t="s">
        <v>81</v>
      </c>
      <c r="D746" s="7">
        <v>6.1961620000000002</v>
      </c>
      <c r="E746" s="7">
        <v>4.6471210000000003</v>
      </c>
      <c r="F746" s="7">
        <v>6.1961620000000002</v>
      </c>
      <c r="G746" s="7">
        <v>0</v>
      </c>
      <c r="H746" s="7">
        <v>6.1961620000000002</v>
      </c>
    </row>
    <row r="747" spans="1:8" x14ac:dyDescent="0.3">
      <c r="A747" s="28"/>
      <c r="B747" s="29"/>
      <c r="C747" s="6" t="s">
        <v>11</v>
      </c>
      <c r="D747" s="7">
        <v>68.230692000000005</v>
      </c>
      <c r="E747" s="7">
        <v>51.173018999999996</v>
      </c>
      <c r="F747" s="7">
        <v>36.431992999999999</v>
      </c>
      <c r="G747" s="7">
        <v>14.741026</v>
      </c>
      <c r="H747" s="7">
        <v>64.574832000000001</v>
      </c>
    </row>
    <row r="748" spans="1:8" x14ac:dyDescent="0.3">
      <c r="A748" s="28"/>
      <c r="B748" s="29"/>
      <c r="C748" s="6" t="s">
        <v>56</v>
      </c>
      <c r="D748" s="7">
        <v>2211.3734119999999</v>
      </c>
      <c r="E748" s="7">
        <v>1658.5300589999999</v>
      </c>
      <c r="F748" s="7">
        <v>328.74309199999999</v>
      </c>
      <c r="G748" s="7">
        <v>1329.786967</v>
      </c>
      <c r="H748" s="7">
        <v>1770.2947369999999</v>
      </c>
    </row>
    <row r="749" spans="1:8" x14ac:dyDescent="0.3">
      <c r="A749" s="28"/>
      <c r="B749" s="29"/>
      <c r="C749" s="6" t="s">
        <v>60</v>
      </c>
      <c r="D749" s="7">
        <v>1175.9495420000001</v>
      </c>
      <c r="E749" s="7">
        <v>881.96215600000005</v>
      </c>
      <c r="F749" s="7">
        <v>473.13178499999998</v>
      </c>
      <c r="G749" s="7">
        <v>408.83037100000001</v>
      </c>
      <c r="H749" s="7">
        <v>1026.386401</v>
      </c>
    </row>
    <row r="750" spans="1:8" x14ac:dyDescent="0.3">
      <c r="A750" s="28"/>
      <c r="B750" s="29"/>
      <c r="C750" s="6" t="s">
        <v>43</v>
      </c>
      <c r="D750" s="7">
        <v>14.896136</v>
      </c>
      <c r="E750" s="7">
        <v>11.172102000000001</v>
      </c>
      <c r="F750" s="7">
        <v>3.0286E-2</v>
      </c>
      <c r="G750" s="7">
        <v>11.141816</v>
      </c>
      <c r="H750" s="7">
        <v>14.896136</v>
      </c>
    </row>
    <row r="751" spans="1:8" x14ac:dyDescent="0.3">
      <c r="A751" s="28"/>
      <c r="B751" s="29"/>
      <c r="C751" s="6" t="s">
        <v>46</v>
      </c>
      <c r="D751" s="7">
        <v>1962.3526549999999</v>
      </c>
      <c r="E751" s="7">
        <v>1471.7644909999999</v>
      </c>
      <c r="F751" s="7">
        <v>533.09550000000002</v>
      </c>
      <c r="G751" s="7">
        <v>938.66899100000001</v>
      </c>
      <c r="H751" s="7">
        <v>1657.7956999999999</v>
      </c>
    </row>
    <row r="752" spans="1:8" x14ac:dyDescent="0.3">
      <c r="A752" s="28"/>
      <c r="B752" s="29"/>
      <c r="C752" s="6" t="s">
        <v>17</v>
      </c>
      <c r="D752" s="7">
        <v>1.5529029999999999</v>
      </c>
      <c r="E752" s="7">
        <v>1.164677</v>
      </c>
      <c r="F752" s="7">
        <v>0.64545300000000005</v>
      </c>
      <c r="G752" s="7">
        <v>0.51922400000000002</v>
      </c>
      <c r="H752" s="7">
        <v>1.4020459999999999</v>
      </c>
    </row>
    <row r="753" spans="1:8" x14ac:dyDescent="0.3">
      <c r="A753" s="28"/>
      <c r="B753" s="29">
        <v>3</v>
      </c>
      <c r="C753" s="6" t="s">
        <v>24</v>
      </c>
      <c r="D753" s="7">
        <v>49874.752117999997</v>
      </c>
      <c r="E753" s="7">
        <v>24937.376058999998</v>
      </c>
      <c r="F753" s="7">
        <v>10089.370500999999</v>
      </c>
      <c r="G753" s="7">
        <v>14848.005558000001</v>
      </c>
      <c r="H753" s="7">
        <v>35183.588817000003</v>
      </c>
    </row>
    <row r="754" spans="1:8" x14ac:dyDescent="0.3">
      <c r="A754" s="28"/>
      <c r="B754" s="29"/>
      <c r="C754" s="6" t="s">
        <v>61</v>
      </c>
      <c r="D754" s="7">
        <v>20968.245995000001</v>
      </c>
      <c r="E754" s="7">
        <v>10484.122998000001</v>
      </c>
      <c r="F754" s="7">
        <v>4057.5952809999999</v>
      </c>
      <c r="G754" s="7">
        <v>6426.5277159999996</v>
      </c>
      <c r="H754" s="7">
        <v>15561.550445999999</v>
      </c>
    </row>
    <row r="755" spans="1:8" x14ac:dyDescent="0.3">
      <c r="A755" s="28"/>
      <c r="B755" s="29"/>
      <c r="C755" s="6" t="s">
        <v>29</v>
      </c>
      <c r="D755" s="7">
        <v>12100.328927</v>
      </c>
      <c r="E755" s="7">
        <v>6050.1644630000001</v>
      </c>
      <c r="F755" s="7">
        <v>2514.1535429999999</v>
      </c>
      <c r="G755" s="7">
        <v>3536.0109200000002</v>
      </c>
      <c r="H755" s="7">
        <v>8254.4072319999996</v>
      </c>
    </row>
    <row r="756" spans="1:8" x14ac:dyDescent="0.3">
      <c r="A756" s="14" t="s">
        <v>156</v>
      </c>
      <c r="B756" s="15"/>
      <c r="C756" s="15"/>
      <c r="D756" s="12">
        <v>121507.17685600001</v>
      </c>
      <c r="E756" s="12">
        <v>71732.276283000014</v>
      </c>
      <c r="F756" s="12">
        <v>25983.651621999998</v>
      </c>
      <c r="G756" s="12">
        <v>45766.965356000001</v>
      </c>
      <c r="H756" s="12">
        <v>91246.325970999998</v>
      </c>
    </row>
    <row r="757" spans="1:8" x14ac:dyDescent="0.3">
      <c r="A757" s="28" t="s">
        <v>121</v>
      </c>
      <c r="B757" s="29">
        <v>1</v>
      </c>
      <c r="C757" s="6" t="s">
        <v>27</v>
      </c>
      <c r="D757" s="7">
        <v>32.280580999999998</v>
      </c>
      <c r="E757" s="7">
        <v>29.052523000000001</v>
      </c>
      <c r="F757" s="7">
        <v>17.141114999999999</v>
      </c>
      <c r="G757" s="7">
        <v>11.911408</v>
      </c>
      <c r="H757" s="7">
        <v>24.858377000000001</v>
      </c>
    </row>
    <row r="758" spans="1:8" x14ac:dyDescent="0.3">
      <c r="A758" s="28"/>
      <c r="B758" s="29"/>
      <c r="C758" s="6" t="s">
        <v>28</v>
      </c>
      <c r="D758" s="7">
        <v>127.12191900000001</v>
      </c>
      <c r="E758" s="7">
        <v>114.409727</v>
      </c>
      <c r="F758" s="7">
        <v>55.857987999999999</v>
      </c>
      <c r="G758" s="7">
        <v>58.551738999999998</v>
      </c>
      <c r="H758" s="7">
        <v>110.221661</v>
      </c>
    </row>
    <row r="759" spans="1:8" x14ac:dyDescent="0.3">
      <c r="A759" s="28"/>
      <c r="B759" s="29">
        <v>3</v>
      </c>
      <c r="C759" s="6" t="s">
        <v>23</v>
      </c>
      <c r="D759" s="7">
        <v>4243.5909080000001</v>
      </c>
      <c r="E759" s="7">
        <v>2121.7954540000001</v>
      </c>
      <c r="F759" s="7">
        <v>241.37688299999999</v>
      </c>
      <c r="G759" s="7">
        <v>1880.4185709999999</v>
      </c>
      <c r="H759" s="7">
        <v>1969.749227</v>
      </c>
    </row>
    <row r="760" spans="1:8" x14ac:dyDescent="0.3">
      <c r="A760" s="28"/>
      <c r="B760" s="29"/>
      <c r="C760" s="6" t="s">
        <v>29</v>
      </c>
      <c r="D760" s="7">
        <v>1805.976056</v>
      </c>
      <c r="E760" s="7">
        <v>902.98802799999999</v>
      </c>
      <c r="F760" s="7">
        <v>374.64820900000001</v>
      </c>
      <c r="G760" s="7">
        <v>528.33981900000003</v>
      </c>
      <c r="H760" s="7">
        <v>1130.8326489999999</v>
      </c>
    </row>
    <row r="761" spans="1:8" x14ac:dyDescent="0.3">
      <c r="A761" s="14" t="s">
        <v>157</v>
      </c>
      <c r="B761" s="11"/>
      <c r="C761" s="11"/>
      <c r="D761" s="12">
        <v>6208.9694639999998</v>
      </c>
      <c r="E761" s="12">
        <v>3168.2457320000003</v>
      </c>
      <c r="F761" s="12">
        <v>689.02419499999996</v>
      </c>
      <c r="G761" s="12">
        <v>2479.2215369999999</v>
      </c>
      <c r="H761" s="12">
        <v>3235.6619139999998</v>
      </c>
    </row>
    <row r="762" spans="1:8" x14ac:dyDescent="0.3">
      <c r="A762" s="28" t="s">
        <v>122</v>
      </c>
      <c r="B762" s="29">
        <v>1</v>
      </c>
      <c r="C762" s="6" t="s">
        <v>42</v>
      </c>
      <c r="D762" s="7">
        <v>81.419702000000001</v>
      </c>
      <c r="E762" s="7">
        <v>73.277732</v>
      </c>
      <c r="F762" s="7">
        <v>22.375827000000001</v>
      </c>
      <c r="G762" s="7">
        <v>50.901904999999999</v>
      </c>
      <c r="H762" s="7">
        <v>81.419702000000001</v>
      </c>
    </row>
    <row r="763" spans="1:8" x14ac:dyDescent="0.3">
      <c r="A763" s="28"/>
      <c r="B763" s="29"/>
      <c r="C763" s="6" t="s">
        <v>60</v>
      </c>
      <c r="D763" s="7">
        <v>538.72072300000002</v>
      </c>
      <c r="E763" s="7">
        <v>484.84865100000002</v>
      </c>
      <c r="F763" s="7">
        <v>53.152183999999998</v>
      </c>
      <c r="G763" s="7">
        <v>431.69646699999998</v>
      </c>
      <c r="H763" s="7">
        <v>495.00773299999997</v>
      </c>
    </row>
    <row r="764" spans="1:8" x14ac:dyDescent="0.3">
      <c r="A764" s="28"/>
      <c r="B764" s="29"/>
      <c r="C764" s="6" t="s">
        <v>63</v>
      </c>
      <c r="D764" s="7">
        <v>29.880026000000001</v>
      </c>
      <c r="E764" s="7">
        <v>26.892022999999998</v>
      </c>
      <c r="F764" s="7">
        <v>4.3251249999999999</v>
      </c>
      <c r="G764" s="7">
        <v>22.566897999999998</v>
      </c>
      <c r="H764" s="7">
        <v>29.880026000000001</v>
      </c>
    </row>
    <row r="765" spans="1:8" x14ac:dyDescent="0.3">
      <c r="A765" s="28"/>
      <c r="B765" s="29"/>
      <c r="C765" s="6" t="s">
        <v>27</v>
      </c>
      <c r="D765" s="7">
        <v>164.64717200000001</v>
      </c>
      <c r="E765" s="7">
        <v>148.182455</v>
      </c>
      <c r="F765" s="7">
        <v>12.417068</v>
      </c>
      <c r="G765" s="7">
        <v>135.76538600000001</v>
      </c>
      <c r="H765" s="7">
        <v>162.52803800000001</v>
      </c>
    </row>
    <row r="766" spans="1:8" x14ac:dyDescent="0.3">
      <c r="A766" s="28"/>
      <c r="B766" s="29"/>
      <c r="C766" s="6" t="s">
        <v>45</v>
      </c>
      <c r="D766" s="7">
        <v>9.9333220000000004</v>
      </c>
      <c r="E766" s="7">
        <v>8.9399899999999999</v>
      </c>
      <c r="F766" s="7">
        <v>5.9824619999999999</v>
      </c>
      <c r="G766" s="7">
        <v>2.9575269999999998</v>
      </c>
      <c r="H766" s="7">
        <v>9.9333220000000004</v>
      </c>
    </row>
    <row r="767" spans="1:8" x14ac:dyDescent="0.3">
      <c r="A767" s="28"/>
      <c r="B767" s="29"/>
      <c r="C767" s="6" t="s">
        <v>48</v>
      </c>
      <c r="D767" s="7">
        <v>4280.0940499999997</v>
      </c>
      <c r="E767" s="7">
        <v>3852.0846449999999</v>
      </c>
      <c r="F767" s="7">
        <v>1140.596086</v>
      </c>
      <c r="G767" s="7">
        <v>2711.4885589999999</v>
      </c>
      <c r="H767" s="7">
        <v>3956.5179229999999</v>
      </c>
    </row>
    <row r="768" spans="1:8" x14ac:dyDescent="0.3">
      <c r="A768" s="28"/>
      <c r="B768" s="29"/>
      <c r="C768" s="6" t="s">
        <v>14</v>
      </c>
      <c r="D768" s="7">
        <v>1487.0987479999999</v>
      </c>
      <c r="E768" s="7">
        <v>1338.388874</v>
      </c>
      <c r="F768" s="7">
        <v>507.01638200000002</v>
      </c>
      <c r="G768" s="7">
        <v>831.37249199999997</v>
      </c>
      <c r="H768" s="7">
        <v>1475.557114</v>
      </c>
    </row>
    <row r="769" spans="1:8" x14ac:dyDescent="0.3">
      <c r="A769" s="28"/>
      <c r="B769" s="29"/>
      <c r="C769" s="6" t="s">
        <v>15</v>
      </c>
      <c r="D769" s="7">
        <v>256.94493799999998</v>
      </c>
      <c r="E769" s="7">
        <v>231.25044399999999</v>
      </c>
      <c r="F769" s="7">
        <v>131.57257899999999</v>
      </c>
      <c r="G769" s="7">
        <v>99.677865999999995</v>
      </c>
      <c r="H769" s="7">
        <v>247.59176500000001</v>
      </c>
    </row>
    <row r="770" spans="1:8" x14ac:dyDescent="0.3">
      <c r="A770" s="28"/>
      <c r="B770" s="29"/>
      <c r="C770" s="6" t="s">
        <v>16</v>
      </c>
      <c r="D770" s="7">
        <v>2494.6004520000001</v>
      </c>
      <c r="E770" s="7">
        <v>2245.140406</v>
      </c>
      <c r="F770" s="7">
        <v>826.57657900000004</v>
      </c>
      <c r="G770" s="7">
        <v>1418.5638269999999</v>
      </c>
      <c r="H770" s="7">
        <v>2316.2729869999998</v>
      </c>
    </row>
    <row r="771" spans="1:8" x14ac:dyDescent="0.3">
      <c r="A771" s="28"/>
      <c r="B771" s="29"/>
      <c r="C771" s="6" t="s">
        <v>64</v>
      </c>
      <c r="D771" s="7">
        <v>0.50028799999999995</v>
      </c>
      <c r="E771" s="7">
        <v>0.45025900000000002</v>
      </c>
      <c r="F771" s="7">
        <v>0</v>
      </c>
      <c r="G771" s="7">
        <v>0.45025900000000002</v>
      </c>
      <c r="H771" s="7">
        <v>0.50028799999999995</v>
      </c>
    </row>
    <row r="772" spans="1:8" x14ac:dyDescent="0.3">
      <c r="A772" s="28"/>
      <c r="B772" s="29"/>
      <c r="C772" s="6" t="s">
        <v>28</v>
      </c>
      <c r="D772" s="7">
        <v>326.12591099999997</v>
      </c>
      <c r="E772" s="7">
        <v>293.51332000000002</v>
      </c>
      <c r="F772" s="7">
        <v>24.855954000000001</v>
      </c>
      <c r="G772" s="7">
        <v>268.65736600000002</v>
      </c>
      <c r="H772" s="7">
        <v>305.01162099999999</v>
      </c>
    </row>
    <row r="773" spans="1:8" x14ac:dyDescent="0.3">
      <c r="A773" s="28"/>
      <c r="B773" s="29"/>
      <c r="C773" s="6" t="s">
        <v>31</v>
      </c>
      <c r="D773" s="7">
        <v>4.399025</v>
      </c>
      <c r="E773" s="7">
        <v>3.9591219999999998</v>
      </c>
      <c r="F773" s="7">
        <v>0</v>
      </c>
      <c r="G773" s="7">
        <v>3.9591219999999998</v>
      </c>
      <c r="H773" s="7">
        <v>4.399025</v>
      </c>
    </row>
    <row r="774" spans="1:8" x14ac:dyDescent="0.3">
      <c r="A774" s="28"/>
      <c r="B774" s="29">
        <v>2</v>
      </c>
      <c r="C774" s="6" t="s">
        <v>20</v>
      </c>
      <c r="D774" s="7">
        <v>270.51338099999998</v>
      </c>
      <c r="E774" s="7">
        <v>202.88503600000001</v>
      </c>
      <c r="F774" s="7">
        <v>59.450451999999999</v>
      </c>
      <c r="G774" s="7">
        <v>143.434583</v>
      </c>
      <c r="H774" s="7">
        <v>262.29277500000001</v>
      </c>
    </row>
    <row r="775" spans="1:8" x14ac:dyDescent="0.3">
      <c r="A775" s="28"/>
      <c r="B775" s="29"/>
      <c r="C775" s="6" t="s">
        <v>52</v>
      </c>
      <c r="D775" s="7">
        <v>883.26587600000005</v>
      </c>
      <c r="E775" s="7">
        <v>662.44940699999995</v>
      </c>
      <c r="F775" s="7">
        <v>214.099052</v>
      </c>
      <c r="G775" s="7">
        <v>448.35035499999998</v>
      </c>
      <c r="H775" s="7">
        <v>754.30913099999998</v>
      </c>
    </row>
    <row r="776" spans="1:8" x14ac:dyDescent="0.3">
      <c r="A776" s="28"/>
      <c r="B776" s="29"/>
      <c r="C776" s="6" t="s">
        <v>53</v>
      </c>
      <c r="D776" s="7">
        <v>5.563453</v>
      </c>
      <c r="E776" s="7">
        <v>4.1725899999999996</v>
      </c>
      <c r="F776" s="7">
        <v>3.5275439999999998</v>
      </c>
      <c r="G776" s="7">
        <v>0.64504499999999998</v>
      </c>
      <c r="H776" s="7">
        <v>5.4211689999999999</v>
      </c>
    </row>
    <row r="777" spans="1:8" x14ac:dyDescent="0.3">
      <c r="A777" s="28"/>
      <c r="B777" s="29"/>
      <c r="C777" s="6" t="s">
        <v>74</v>
      </c>
      <c r="D777" s="7">
        <v>17.49371</v>
      </c>
      <c r="E777" s="7">
        <v>13.120283000000001</v>
      </c>
      <c r="F777" s="7">
        <v>9.4250120000000006</v>
      </c>
      <c r="G777" s="7">
        <v>3.695271</v>
      </c>
      <c r="H777" s="7">
        <v>17.49371</v>
      </c>
    </row>
    <row r="778" spans="1:8" x14ac:dyDescent="0.3">
      <c r="A778" s="28"/>
      <c r="B778" s="29"/>
      <c r="C778" s="6" t="s">
        <v>79</v>
      </c>
      <c r="D778" s="7">
        <v>784.40461600000003</v>
      </c>
      <c r="E778" s="7">
        <v>588.30346199999997</v>
      </c>
      <c r="F778" s="7">
        <v>399.63475099999999</v>
      </c>
      <c r="G778" s="7">
        <v>188.668711</v>
      </c>
      <c r="H778" s="7">
        <v>737.94566499999996</v>
      </c>
    </row>
    <row r="779" spans="1:8" x14ac:dyDescent="0.3">
      <c r="A779" s="28"/>
      <c r="B779" s="29"/>
      <c r="C779" s="6" t="s">
        <v>36</v>
      </c>
      <c r="D779" s="7">
        <v>4641.8548270000001</v>
      </c>
      <c r="E779" s="7">
        <v>3481.3911199999998</v>
      </c>
      <c r="F779" s="7">
        <v>2728.9070569999999</v>
      </c>
      <c r="G779" s="7">
        <v>752.48406299999999</v>
      </c>
      <c r="H779" s="7">
        <v>4104.7108950000002</v>
      </c>
    </row>
    <row r="780" spans="1:8" x14ac:dyDescent="0.3">
      <c r="A780" s="28"/>
      <c r="B780" s="29"/>
      <c r="C780" s="6" t="s">
        <v>8</v>
      </c>
      <c r="D780" s="7">
        <v>3928.039906</v>
      </c>
      <c r="E780" s="7">
        <v>2946.0299300000001</v>
      </c>
      <c r="F780" s="7">
        <v>796.19185200000004</v>
      </c>
      <c r="G780" s="7">
        <v>2149.8380769999999</v>
      </c>
      <c r="H780" s="7">
        <v>3042.8040550000001</v>
      </c>
    </row>
    <row r="781" spans="1:8" x14ac:dyDescent="0.3">
      <c r="A781" s="28"/>
      <c r="B781" s="29"/>
      <c r="C781" s="6" t="s">
        <v>22</v>
      </c>
      <c r="D781" s="7">
        <v>8.170674</v>
      </c>
      <c r="E781" s="7">
        <v>6.1280049999999999</v>
      </c>
      <c r="F781" s="7">
        <v>0</v>
      </c>
      <c r="G781" s="7">
        <v>6.1280049999999999</v>
      </c>
      <c r="H781" s="7">
        <v>8.1706730000000007</v>
      </c>
    </row>
    <row r="782" spans="1:8" x14ac:dyDescent="0.3">
      <c r="A782" s="28"/>
      <c r="B782" s="29"/>
      <c r="C782" s="6" t="s">
        <v>10</v>
      </c>
      <c r="D782" s="7">
        <v>12.008141</v>
      </c>
      <c r="E782" s="7">
        <v>9.0061060000000008</v>
      </c>
      <c r="F782" s="7">
        <v>0</v>
      </c>
      <c r="G782" s="7">
        <v>9.0061060000000008</v>
      </c>
      <c r="H782" s="7">
        <v>10.642488999999999</v>
      </c>
    </row>
    <row r="783" spans="1:8" x14ac:dyDescent="0.3">
      <c r="A783" s="28"/>
      <c r="B783" s="29"/>
      <c r="C783" s="6" t="s">
        <v>37</v>
      </c>
      <c r="D783" s="7">
        <v>6549.8248100000001</v>
      </c>
      <c r="E783" s="7">
        <v>4912.3686079999998</v>
      </c>
      <c r="F783" s="7">
        <v>3053.8647740000001</v>
      </c>
      <c r="G783" s="7">
        <v>1858.5038340000001</v>
      </c>
      <c r="H783" s="7">
        <v>5338.3980700000002</v>
      </c>
    </row>
    <row r="784" spans="1:8" x14ac:dyDescent="0.3">
      <c r="A784" s="28"/>
      <c r="B784" s="29"/>
      <c r="C784" s="6" t="s">
        <v>39</v>
      </c>
      <c r="D784" s="7">
        <v>3535.3606540000001</v>
      </c>
      <c r="E784" s="7">
        <v>2651.5204910000002</v>
      </c>
      <c r="F784" s="7">
        <v>914.46083799999997</v>
      </c>
      <c r="G784" s="7">
        <v>1737.059653</v>
      </c>
      <c r="H784" s="7">
        <v>2920.6793429999998</v>
      </c>
    </row>
    <row r="785" spans="1:8" x14ac:dyDescent="0.3">
      <c r="A785" s="28"/>
      <c r="B785" s="29"/>
      <c r="C785" s="6" t="s">
        <v>40</v>
      </c>
      <c r="D785" s="7">
        <v>846.803583</v>
      </c>
      <c r="E785" s="7">
        <v>635.10268699999995</v>
      </c>
      <c r="F785" s="7">
        <v>299.231448</v>
      </c>
      <c r="G785" s="7">
        <v>335.87124</v>
      </c>
      <c r="H785" s="7">
        <v>677.07244200000002</v>
      </c>
    </row>
    <row r="786" spans="1:8" x14ac:dyDescent="0.3">
      <c r="A786" s="28"/>
      <c r="B786" s="29"/>
      <c r="C786" s="6" t="s">
        <v>55</v>
      </c>
      <c r="D786" s="7">
        <v>0.41392200000000001</v>
      </c>
      <c r="E786" s="7">
        <v>0.31044100000000002</v>
      </c>
      <c r="F786" s="7">
        <v>0.41392200000000001</v>
      </c>
      <c r="G786" s="7">
        <v>0</v>
      </c>
      <c r="H786" s="7">
        <v>0.41392200000000001</v>
      </c>
    </row>
    <row r="787" spans="1:8" x14ac:dyDescent="0.3">
      <c r="A787" s="28"/>
      <c r="B787" s="29"/>
      <c r="C787" s="6" t="s">
        <v>75</v>
      </c>
      <c r="D787" s="7">
        <v>1853.7056600000001</v>
      </c>
      <c r="E787" s="7">
        <v>1390.2792449999999</v>
      </c>
      <c r="F787" s="7">
        <v>1458.364922</v>
      </c>
      <c r="G787" s="7">
        <v>0</v>
      </c>
      <c r="H787" s="7">
        <v>1782.9819709999999</v>
      </c>
    </row>
    <row r="788" spans="1:8" x14ac:dyDescent="0.3">
      <c r="A788" s="28"/>
      <c r="B788" s="29"/>
      <c r="C788" s="6" t="s">
        <v>90</v>
      </c>
      <c r="D788" s="7">
        <v>216.85670099999999</v>
      </c>
      <c r="E788" s="7">
        <v>162.642526</v>
      </c>
      <c r="F788" s="7">
        <v>214.292641</v>
      </c>
      <c r="G788" s="7">
        <v>0</v>
      </c>
      <c r="H788" s="7">
        <v>216.85670200000001</v>
      </c>
    </row>
    <row r="789" spans="1:8" x14ac:dyDescent="0.3">
      <c r="A789" s="28"/>
      <c r="B789" s="29"/>
      <c r="C789" s="6" t="s">
        <v>56</v>
      </c>
      <c r="D789" s="7">
        <v>2637.7412960000001</v>
      </c>
      <c r="E789" s="7">
        <v>1978.3059720000001</v>
      </c>
      <c r="F789" s="7">
        <v>586.59232399999996</v>
      </c>
      <c r="G789" s="7">
        <v>1391.7136479999999</v>
      </c>
      <c r="H789" s="7">
        <v>2139.6495070000001</v>
      </c>
    </row>
    <row r="790" spans="1:8" x14ac:dyDescent="0.3">
      <c r="A790" s="28"/>
      <c r="B790" s="29"/>
      <c r="C790" s="6" t="s">
        <v>61</v>
      </c>
      <c r="D790" s="7">
        <v>3735.2573539999999</v>
      </c>
      <c r="E790" s="7">
        <v>2801.4430160000002</v>
      </c>
      <c r="F790" s="7">
        <v>1289.3712419999999</v>
      </c>
      <c r="G790" s="7">
        <v>1512.0717729999999</v>
      </c>
      <c r="H790" s="7">
        <v>2835.4622680000002</v>
      </c>
    </row>
    <row r="791" spans="1:8" x14ac:dyDescent="0.3">
      <c r="A791" s="28"/>
      <c r="B791" s="29"/>
      <c r="C791" s="6" t="s">
        <v>43</v>
      </c>
      <c r="D791" s="7">
        <v>666.71936800000003</v>
      </c>
      <c r="E791" s="7">
        <v>500.03952600000002</v>
      </c>
      <c r="F791" s="7">
        <v>142.031462</v>
      </c>
      <c r="G791" s="7">
        <v>358.00806399999999</v>
      </c>
      <c r="H791" s="7">
        <v>560.81940599999996</v>
      </c>
    </row>
    <row r="792" spans="1:8" x14ac:dyDescent="0.3">
      <c r="A792" s="28"/>
      <c r="B792" s="29"/>
      <c r="C792" s="6" t="s">
        <v>46</v>
      </c>
      <c r="D792" s="7">
        <v>4599.8276949999999</v>
      </c>
      <c r="E792" s="7">
        <v>3449.8707709999999</v>
      </c>
      <c r="F792" s="7">
        <v>1903.9279349999999</v>
      </c>
      <c r="G792" s="7">
        <v>1545.9428370000001</v>
      </c>
      <c r="H792" s="7">
        <v>3738.0430809999998</v>
      </c>
    </row>
    <row r="793" spans="1:8" x14ac:dyDescent="0.3">
      <c r="A793" s="28"/>
      <c r="B793" s="29"/>
      <c r="C793" s="6" t="s">
        <v>66</v>
      </c>
      <c r="D793" s="7">
        <v>8.2102599999999999</v>
      </c>
      <c r="E793" s="7">
        <v>6.1576950000000004</v>
      </c>
      <c r="F793" s="7">
        <v>0</v>
      </c>
      <c r="G793" s="7">
        <v>6.1576950000000004</v>
      </c>
      <c r="H793" s="7">
        <v>8.2102599999999999</v>
      </c>
    </row>
    <row r="794" spans="1:8" x14ac:dyDescent="0.3">
      <c r="A794" s="28"/>
      <c r="B794" s="29"/>
      <c r="C794" s="6" t="s">
        <v>123</v>
      </c>
      <c r="D794" s="7">
        <v>26.797554999999999</v>
      </c>
      <c r="E794" s="7">
        <v>20.098165999999999</v>
      </c>
      <c r="F794" s="7">
        <v>0.31139899999999998</v>
      </c>
      <c r="G794" s="7">
        <v>19.786767000000001</v>
      </c>
      <c r="H794" s="7">
        <v>26.797554999999999</v>
      </c>
    </row>
    <row r="795" spans="1:8" x14ac:dyDescent="0.3">
      <c r="A795" s="28"/>
      <c r="B795" s="29">
        <v>3</v>
      </c>
      <c r="C795" s="6" t="s">
        <v>21</v>
      </c>
      <c r="D795" s="7">
        <v>10192.793125</v>
      </c>
      <c r="E795" s="7">
        <v>5096.3965630000002</v>
      </c>
      <c r="F795" s="7">
        <v>2281.3816310000002</v>
      </c>
      <c r="G795" s="7">
        <v>2815.014932</v>
      </c>
      <c r="H795" s="7">
        <v>5775.7136549999996</v>
      </c>
    </row>
    <row r="796" spans="1:8" x14ac:dyDescent="0.3">
      <c r="A796" s="28"/>
      <c r="B796" s="29"/>
      <c r="C796" s="6" t="s">
        <v>23</v>
      </c>
      <c r="D796" s="7">
        <v>16256.973325999999</v>
      </c>
      <c r="E796" s="7">
        <v>8128.4866629999997</v>
      </c>
      <c r="F796" s="7">
        <v>3555.5590609999999</v>
      </c>
      <c r="G796" s="7">
        <v>4572.9276019999998</v>
      </c>
      <c r="H796" s="7">
        <v>10071.917057000001</v>
      </c>
    </row>
    <row r="797" spans="1:8" x14ac:dyDescent="0.3">
      <c r="A797" s="28"/>
      <c r="B797" s="29"/>
      <c r="C797" s="6" t="s">
        <v>24</v>
      </c>
      <c r="D797" s="7">
        <v>50521.409406999999</v>
      </c>
      <c r="E797" s="7">
        <v>25260.704702999999</v>
      </c>
      <c r="F797" s="7">
        <v>9545.1082929999993</v>
      </c>
      <c r="G797" s="7">
        <v>15715.596411</v>
      </c>
      <c r="H797" s="7">
        <v>28866.290509999999</v>
      </c>
    </row>
    <row r="798" spans="1:8" x14ac:dyDescent="0.3">
      <c r="A798" s="28"/>
      <c r="B798" s="29"/>
      <c r="C798" s="6" t="s">
        <v>41</v>
      </c>
      <c r="D798" s="7">
        <v>20242.402241</v>
      </c>
      <c r="E798" s="7">
        <v>10121.20112</v>
      </c>
      <c r="F798" s="7">
        <v>7627.5139060000001</v>
      </c>
      <c r="G798" s="7">
        <v>2493.687214</v>
      </c>
      <c r="H798" s="7">
        <v>16195.939598999999</v>
      </c>
    </row>
    <row r="799" spans="1:8" x14ac:dyDescent="0.3">
      <c r="A799" s="28"/>
      <c r="B799" s="29"/>
      <c r="C799" s="6" t="s">
        <v>29</v>
      </c>
      <c r="D799" s="7">
        <v>7353.2109330000003</v>
      </c>
      <c r="E799" s="7">
        <v>3676.605466</v>
      </c>
      <c r="F799" s="7">
        <v>1477.5848739999999</v>
      </c>
      <c r="G799" s="7">
        <v>2199.0205919999999</v>
      </c>
      <c r="H799" s="7">
        <v>5296.930147</v>
      </c>
    </row>
    <row r="800" spans="1:8" x14ac:dyDescent="0.3">
      <c r="A800" s="14" t="s">
        <v>158</v>
      </c>
      <c r="B800" s="11"/>
      <c r="C800" s="11"/>
      <c r="D800" s="16">
        <v>149469.98683099999</v>
      </c>
      <c r="E800" s="16">
        <v>87411.947518999994</v>
      </c>
      <c r="F800" s="16">
        <v>41290.116638</v>
      </c>
      <c r="G800" s="16">
        <v>46241.670152000006</v>
      </c>
      <c r="H800" s="16">
        <v>104480.58560100001</v>
      </c>
    </row>
    <row r="801" spans="1:8" x14ac:dyDescent="0.3">
      <c r="A801" s="17"/>
      <c r="B801" s="18"/>
      <c r="C801" s="19" t="s">
        <v>124</v>
      </c>
      <c r="D801" s="20">
        <v>2919828.6147130006</v>
      </c>
      <c r="E801" s="20">
        <v>1652090.9842280003</v>
      </c>
      <c r="F801" s="20">
        <v>1129265.1447169997</v>
      </c>
      <c r="G801" s="20">
        <v>597087.42501900007</v>
      </c>
      <c r="H801" s="20">
        <v>2229204.8649960002</v>
      </c>
    </row>
  </sheetData>
  <sortState ref="A762:H810">
    <sortCondition ref="B762:B810"/>
    <sortCondition ref="C762:C810"/>
  </sortState>
  <mergeCells count="118">
    <mergeCell ref="A762:A799"/>
    <mergeCell ref="B762:B773"/>
    <mergeCell ref="B774:B794"/>
    <mergeCell ref="B795:B799"/>
    <mergeCell ref="A716:A755"/>
    <mergeCell ref="B716:B728"/>
    <mergeCell ref="B729:B752"/>
    <mergeCell ref="B753:B755"/>
    <mergeCell ref="A757:A760"/>
    <mergeCell ref="B757:B758"/>
    <mergeCell ref="B759:B760"/>
    <mergeCell ref="A681:A699"/>
    <mergeCell ref="B681:B684"/>
    <mergeCell ref="B685:B698"/>
    <mergeCell ref="A701:A714"/>
    <mergeCell ref="B701:B705"/>
    <mergeCell ref="B706:B711"/>
    <mergeCell ref="B712:B714"/>
    <mergeCell ref="A598:A650"/>
    <mergeCell ref="B598:B618"/>
    <mergeCell ref="B619:B643"/>
    <mergeCell ref="B644:B650"/>
    <mergeCell ref="A652:A679"/>
    <mergeCell ref="B652:B663"/>
    <mergeCell ref="B664:B677"/>
    <mergeCell ref="B678:B679"/>
    <mergeCell ref="A560:A577"/>
    <mergeCell ref="B560:B568"/>
    <mergeCell ref="B569:B575"/>
    <mergeCell ref="B576:B577"/>
    <mergeCell ref="A579:A596"/>
    <mergeCell ref="B579:B584"/>
    <mergeCell ref="B585:B594"/>
    <mergeCell ref="B595:B596"/>
    <mergeCell ref="A512:A528"/>
    <mergeCell ref="B512:B517"/>
    <mergeCell ref="B518:B528"/>
    <mergeCell ref="A530:A558"/>
    <mergeCell ref="B530:B540"/>
    <mergeCell ref="B541:B553"/>
    <mergeCell ref="B554:B558"/>
    <mergeCell ref="A443:A478"/>
    <mergeCell ref="B443:B459"/>
    <mergeCell ref="B460:B471"/>
    <mergeCell ref="B472:B478"/>
    <mergeCell ref="A480:A510"/>
    <mergeCell ref="B480:B491"/>
    <mergeCell ref="B492:B507"/>
    <mergeCell ref="B508:B510"/>
    <mergeCell ref="A403:A409"/>
    <mergeCell ref="B403:B408"/>
    <mergeCell ref="A411:A418"/>
    <mergeCell ref="B411:B414"/>
    <mergeCell ref="B415:B417"/>
    <mergeCell ref="A420:A441"/>
    <mergeCell ref="B420:B428"/>
    <mergeCell ref="B429:B438"/>
    <mergeCell ref="B439:B441"/>
    <mergeCell ref="A348:A371"/>
    <mergeCell ref="B348:B354"/>
    <mergeCell ref="B355:B368"/>
    <mergeCell ref="B369:B371"/>
    <mergeCell ref="A373:A401"/>
    <mergeCell ref="B373:B386"/>
    <mergeCell ref="B387:B398"/>
    <mergeCell ref="B399:B401"/>
    <mergeCell ref="A298:A335"/>
    <mergeCell ref="B298:B312"/>
    <mergeCell ref="B313:B331"/>
    <mergeCell ref="B332:B335"/>
    <mergeCell ref="A337:A346"/>
    <mergeCell ref="B337:B339"/>
    <mergeCell ref="B340:B342"/>
    <mergeCell ref="B343:B346"/>
    <mergeCell ref="A270:A275"/>
    <mergeCell ref="B270:B272"/>
    <mergeCell ref="B274:B275"/>
    <mergeCell ref="A277:A296"/>
    <mergeCell ref="B277:B285"/>
    <mergeCell ref="B286:B291"/>
    <mergeCell ref="B292:B296"/>
    <mergeCell ref="A215:A249"/>
    <mergeCell ref="B215:B229"/>
    <mergeCell ref="B230:B246"/>
    <mergeCell ref="B247:B249"/>
    <mergeCell ref="A251:A268"/>
    <mergeCell ref="B251:B254"/>
    <mergeCell ref="B255:B268"/>
    <mergeCell ref="A164:A182"/>
    <mergeCell ref="B164:B170"/>
    <mergeCell ref="B171:B180"/>
    <mergeCell ref="B181:B182"/>
    <mergeCell ref="A184:A213"/>
    <mergeCell ref="B184:B196"/>
    <mergeCell ref="B197:B206"/>
    <mergeCell ref="B207:B213"/>
    <mergeCell ref="B105:B119"/>
    <mergeCell ref="B120:B135"/>
    <mergeCell ref="B136:B142"/>
    <mergeCell ref="A105:A142"/>
    <mergeCell ref="A144:A162"/>
    <mergeCell ref="B144:B151"/>
    <mergeCell ref="B152:B157"/>
    <mergeCell ref="B158:B162"/>
    <mergeCell ref="A50:A87"/>
    <mergeCell ref="B50:B62"/>
    <mergeCell ref="B63:B83"/>
    <mergeCell ref="B84:B87"/>
    <mergeCell ref="A89:A103"/>
    <mergeCell ref="B89:B95"/>
    <mergeCell ref="B96:B102"/>
    <mergeCell ref="B2:B8"/>
    <mergeCell ref="B9:B19"/>
    <mergeCell ref="A2:A20"/>
    <mergeCell ref="A22:A48"/>
    <mergeCell ref="B22:B34"/>
    <mergeCell ref="B35:B44"/>
    <mergeCell ref="B45:B48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2"/>
  <sheetViews>
    <sheetView topLeftCell="A824" workbookViewId="0">
      <selection activeCell="B15" sqref="B15"/>
    </sheetView>
  </sheetViews>
  <sheetFormatPr defaultRowHeight="14.4" x14ac:dyDescent="0.3"/>
  <cols>
    <col min="1" max="1" width="22" style="21" customWidth="1"/>
    <col min="2" max="2" width="28.21875" bestFit="1" customWidth="1"/>
    <col min="3" max="3" width="7.109375" style="1" customWidth="1"/>
    <col min="4" max="4" width="11.109375" bestFit="1" customWidth="1"/>
    <col min="5" max="6" width="7.88671875" bestFit="1" customWidth="1"/>
    <col min="7" max="8" width="8.88671875" bestFit="1" customWidth="1"/>
    <col min="9" max="9" width="11" bestFit="1" customWidth="1"/>
    <col min="10" max="10" width="8.77734375" bestFit="1" customWidth="1"/>
    <col min="11" max="11" width="10.5546875" bestFit="1" customWidth="1"/>
  </cols>
  <sheetData>
    <row r="1" spans="1:11" ht="45" customHeight="1" x14ac:dyDescent="0.3">
      <c r="A1" s="32" t="s">
        <v>3</v>
      </c>
      <c r="B1" s="32" t="s">
        <v>1</v>
      </c>
      <c r="C1" s="31" t="s">
        <v>2</v>
      </c>
      <c r="D1" s="33" t="s">
        <v>4</v>
      </c>
      <c r="E1" s="33" t="s">
        <v>159</v>
      </c>
      <c r="F1" s="33"/>
      <c r="G1" s="33"/>
      <c r="H1" s="33" t="s">
        <v>5</v>
      </c>
      <c r="I1" s="33" t="s">
        <v>125</v>
      </c>
      <c r="J1" s="33" t="s">
        <v>6</v>
      </c>
      <c r="K1" s="33" t="s">
        <v>126</v>
      </c>
    </row>
    <row r="2" spans="1:11" ht="27.6" x14ac:dyDescent="0.3">
      <c r="A2" s="32"/>
      <c r="B2" s="32"/>
      <c r="C2" s="31"/>
      <c r="D2" s="33"/>
      <c r="E2" s="5" t="s">
        <v>160</v>
      </c>
      <c r="F2" s="5" t="s">
        <v>161</v>
      </c>
      <c r="G2" s="5" t="s">
        <v>162</v>
      </c>
      <c r="H2" s="33"/>
      <c r="I2" s="33"/>
      <c r="J2" s="33"/>
      <c r="K2" s="33"/>
    </row>
    <row r="3" spans="1:11" x14ac:dyDescent="0.3">
      <c r="A3" s="30" t="s">
        <v>7</v>
      </c>
      <c r="B3" s="6" t="s">
        <v>49</v>
      </c>
      <c r="C3" s="13">
        <v>3</v>
      </c>
      <c r="D3" s="7">
        <v>38028.285924999996</v>
      </c>
      <c r="E3" s="7">
        <v>0</v>
      </c>
      <c r="F3" s="7">
        <v>0</v>
      </c>
      <c r="G3" s="7">
        <f>H3</f>
        <v>19014.142962999998</v>
      </c>
      <c r="H3" s="7">
        <v>19014.142962999998</v>
      </c>
      <c r="I3" s="7">
        <v>10356.274774</v>
      </c>
      <c r="J3" s="7">
        <v>8657.8681880000004</v>
      </c>
      <c r="K3" s="7">
        <v>27804.540583999998</v>
      </c>
    </row>
    <row r="4" spans="1:11" x14ac:dyDescent="0.3">
      <c r="A4" s="30"/>
      <c r="B4" s="6" t="s">
        <v>71</v>
      </c>
      <c r="C4" s="13">
        <v>3</v>
      </c>
      <c r="D4" s="7">
        <v>28847.065644999999</v>
      </c>
      <c r="E4" s="7">
        <v>0</v>
      </c>
      <c r="F4" s="7">
        <v>0</v>
      </c>
      <c r="G4" s="7">
        <f>H4</f>
        <v>14423.532823</v>
      </c>
      <c r="H4" s="7">
        <v>14423.532823</v>
      </c>
      <c r="I4" s="7">
        <v>16985.629603000001</v>
      </c>
      <c r="J4" s="7">
        <v>0</v>
      </c>
      <c r="K4" s="7">
        <v>26839.289337999999</v>
      </c>
    </row>
    <row r="5" spans="1:11" x14ac:dyDescent="0.3">
      <c r="A5" s="23" t="str">
        <f>CONCATENATE(A3," Total")</f>
        <v>Agriculture (General) Total</v>
      </c>
      <c r="B5" s="11"/>
      <c r="C5" s="25"/>
      <c r="D5" s="12">
        <f>SUM(D3:D4)</f>
        <v>66875.351569999999</v>
      </c>
      <c r="E5" s="12"/>
      <c r="F5" s="12"/>
      <c r="G5" s="12"/>
      <c r="H5" s="12">
        <f t="shared" ref="H5:K5" si="0">SUM(H3:H4)</f>
        <v>33437.675786</v>
      </c>
      <c r="I5" s="12">
        <f t="shared" si="0"/>
        <v>27341.904376999999</v>
      </c>
      <c r="J5" s="12">
        <f t="shared" si="0"/>
        <v>8657.8681880000004</v>
      </c>
      <c r="K5" s="12">
        <f t="shared" si="0"/>
        <v>54643.829921999997</v>
      </c>
    </row>
    <row r="6" spans="1:11" x14ac:dyDescent="0.3">
      <c r="A6" s="30" t="s">
        <v>68</v>
      </c>
      <c r="B6" s="6" t="s">
        <v>67</v>
      </c>
      <c r="C6" s="13">
        <v>2</v>
      </c>
      <c r="D6" s="7">
        <v>7.058853</v>
      </c>
      <c r="E6" s="7"/>
      <c r="F6" s="7">
        <f>H6</f>
        <v>5.2941399999999996</v>
      </c>
      <c r="G6" s="7"/>
      <c r="H6" s="7">
        <v>5.2941399999999996</v>
      </c>
      <c r="I6" s="7">
        <v>2.3633419999999998</v>
      </c>
      <c r="J6" s="7">
        <v>2.9307979999999998</v>
      </c>
      <c r="K6" s="7">
        <v>7.058853</v>
      </c>
    </row>
    <row r="7" spans="1:11" x14ac:dyDescent="0.3">
      <c r="A7" s="30"/>
      <c r="B7" s="6" t="s">
        <v>76</v>
      </c>
      <c r="C7" s="13">
        <v>2</v>
      </c>
      <c r="D7" s="7">
        <v>0.25460199999999999</v>
      </c>
      <c r="E7" s="7"/>
      <c r="F7" s="7">
        <f>H7</f>
        <v>0.19095200000000001</v>
      </c>
      <c r="G7" s="7"/>
      <c r="H7" s="7">
        <v>0.19095200000000001</v>
      </c>
      <c r="I7" s="7">
        <v>0</v>
      </c>
      <c r="J7" s="7">
        <v>0.19095200000000001</v>
      </c>
      <c r="K7" s="7">
        <v>0.25460199999999999</v>
      </c>
    </row>
    <row r="8" spans="1:11" x14ac:dyDescent="0.3">
      <c r="A8" s="30"/>
      <c r="B8" s="6" t="s">
        <v>82</v>
      </c>
      <c r="C8" s="13">
        <v>1</v>
      </c>
      <c r="D8" s="7">
        <v>17.907499999999999</v>
      </c>
      <c r="E8" s="7">
        <f>H8</f>
        <v>16.11675</v>
      </c>
      <c r="F8" s="7"/>
      <c r="G8" s="7"/>
      <c r="H8" s="7">
        <v>16.11675</v>
      </c>
      <c r="I8" s="7">
        <v>7.530138</v>
      </c>
      <c r="J8" s="7">
        <v>8.5866120000000006</v>
      </c>
      <c r="K8" s="7">
        <v>16.793908999999999</v>
      </c>
    </row>
    <row r="9" spans="1:11" ht="14.4" customHeight="1" x14ac:dyDescent="0.3">
      <c r="A9" s="30"/>
      <c r="B9" s="6" t="s">
        <v>111</v>
      </c>
      <c r="C9" s="13">
        <v>2</v>
      </c>
      <c r="D9" s="7">
        <v>13.785598999999999</v>
      </c>
      <c r="E9" s="7"/>
      <c r="F9" s="7">
        <f>H9</f>
        <v>10.339199000000001</v>
      </c>
      <c r="G9" s="7"/>
      <c r="H9" s="7">
        <v>10.339199000000001</v>
      </c>
      <c r="I9" s="7">
        <v>0</v>
      </c>
      <c r="J9" s="7">
        <v>10.339199000000001</v>
      </c>
      <c r="K9" s="7">
        <v>13.785598999999999</v>
      </c>
    </row>
    <row r="10" spans="1:11" x14ac:dyDescent="0.3">
      <c r="A10" s="30"/>
      <c r="B10" s="6" t="s">
        <v>113</v>
      </c>
      <c r="C10" s="13">
        <v>2</v>
      </c>
      <c r="D10" s="7">
        <v>1.7953460000000001</v>
      </c>
      <c r="E10" s="7"/>
      <c r="F10" s="7">
        <f>H10</f>
        <v>1.346509</v>
      </c>
      <c r="G10" s="7"/>
      <c r="H10" s="7">
        <v>1.346509</v>
      </c>
      <c r="I10" s="7">
        <v>0</v>
      </c>
      <c r="J10" s="7">
        <v>1.346509</v>
      </c>
      <c r="K10" s="7">
        <v>1.7953460000000001</v>
      </c>
    </row>
    <row r="11" spans="1:11" x14ac:dyDescent="0.3">
      <c r="A11" s="23" t="str">
        <f>CONCATENATE(A6," Totals")</f>
        <v>Alkaline Flats Totals</v>
      </c>
      <c r="B11" s="11"/>
      <c r="C11" s="25"/>
      <c r="D11" s="12">
        <f>SUM(D6:D10)</f>
        <v>40.801900000000003</v>
      </c>
      <c r="E11" s="12">
        <f t="shared" ref="E11:G11" si="1">SUM(E6:E10)</f>
        <v>16.11675</v>
      </c>
      <c r="F11" s="12">
        <f t="shared" si="1"/>
        <v>17.1708</v>
      </c>
      <c r="G11" s="12">
        <f t="shared" si="1"/>
        <v>0</v>
      </c>
      <c r="H11" s="12">
        <f t="shared" ref="H11:K11" si="2">SUM(H6:H10)</f>
        <v>33.287549999999996</v>
      </c>
      <c r="I11" s="12">
        <f t="shared" si="2"/>
        <v>9.8934800000000003</v>
      </c>
      <c r="J11" s="12">
        <f t="shared" si="2"/>
        <v>23.394070000000003</v>
      </c>
      <c r="K11" s="12">
        <f t="shared" si="2"/>
        <v>39.688309000000004</v>
      </c>
    </row>
    <row r="12" spans="1:11" x14ac:dyDescent="0.3">
      <c r="A12" s="30" t="s">
        <v>19</v>
      </c>
      <c r="B12" s="6" t="s">
        <v>82</v>
      </c>
      <c r="C12" s="13">
        <v>1</v>
      </c>
      <c r="D12" s="7">
        <v>98.430784000000003</v>
      </c>
      <c r="E12" s="7">
        <f>IF(C12=1,H12,0)</f>
        <v>88.587705999999997</v>
      </c>
      <c r="F12" s="7">
        <f>IF(C12=2,H12,0)</f>
        <v>0</v>
      </c>
      <c r="G12" s="7">
        <f>IF(C12=3,H12,0)</f>
        <v>0</v>
      </c>
      <c r="H12" s="7">
        <v>88.587705999999997</v>
      </c>
      <c r="I12" s="7">
        <v>54.118104000000002</v>
      </c>
      <c r="J12" s="7">
        <v>34.469602000000002</v>
      </c>
      <c r="K12" s="7">
        <v>92.636206000000001</v>
      </c>
    </row>
    <row r="13" spans="1:11" x14ac:dyDescent="0.3">
      <c r="A13" s="30"/>
      <c r="B13" s="6" t="s">
        <v>18</v>
      </c>
      <c r="C13" s="13">
        <v>2</v>
      </c>
      <c r="D13" s="7">
        <v>2.6495000000000001E-2</v>
      </c>
      <c r="E13" s="7">
        <f t="shared" ref="E13:E17" si="3">IF(C13=1,H13,0)</f>
        <v>0</v>
      </c>
      <c r="F13" s="7">
        <f t="shared" ref="F13:F17" si="4">IF(C13=2,H13,0)</f>
        <v>1.9871E-2</v>
      </c>
      <c r="G13" s="7">
        <f t="shared" ref="G13:G17" si="5">IF(C13=3,H13,0)</f>
        <v>0</v>
      </c>
      <c r="H13" s="7">
        <v>1.9871E-2</v>
      </c>
      <c r="I13" s="7">
        <v>1.2577E-2</v>
      </c>
      <c r="J13" s="7">
        <v>7.2940000000000001E-3</v>
      </c>
      <c r="K13" s="7">
        <v>2.6495000000000001E-2</v>
      </c>
    </row>
    <row r="14" spans="1:11" x14ac:dyDescent="0.3">
      <c r="A14" s="30"/>
      <c r="B14" s="6" t="s">
        <v>67</v>
      </c>
      <c r="C14" s="13">
        <v>2</v>
      </c>
      <c r="D14" s="7">
        <v>130.95324299999999</v>
      </c>
      <c r="E14" s="7">
        <f t="shared" si="3"/>
        <v>0</v>
      </c>
      <c r="F14" s="7">
        <f t="shared" si="4"/>
        <v>98.214932000000005</v>
      </c>
      <c r="G14" s="7">
        <f t="shared" si="5"/>
        <v>0</v>
      </c>
      <c r="H14" s="7">
        <v>98.214932000000005</v>
      </c>
      <c r="I14" s="7">
        <v>34.047102000000002</v>
      </c>
      <c r="J14" s="7">
        <v>64.167829999999995</v>
      </c>
      <c r="K14" s="7">
        <v>123.385628</v>
      </c>
    </row>
    <row r="15" spans="1:11" x14ac:dyDescent="0.3">
      <c r="A15" s="30"/>
      <c r="B15" s="6" t="s">
        <v>76</v>
      </c>
      <c r="C15" s="13">
        <v>2</v>
      </c>
      <c r="D15" s="7">
        <v>17.171493999999999</v>
      </c>
      <c r="E15" s="7">
        <f t="shared" si="3"/>
        <v>0</v>
      </c>
      <c r="F15" s="7">
        <f t="shared" si="4"/>
        <v>12.878621000000001</v>
      </c>
      <c r="G15" s="7">
        <f t="shared" si="5"/>
        <v>0</v>
      </c>
      <c r="H15" s="7">
        <v>12.878621000000001</v>
      </c>
      <c r="I15" s="7">
        <v>0</v>
      </c>
      <c r="J15" s="7">
        <v>12.878621000000001</v>
      </c>
      <c r="K15" s="7">
        <v>17.171493999999999</v>
      </c>
    </row>
    <row r="16" spans="1:11" x14ac:dyDescent="0.3">
      <c r="A16" s="30"/>
      <c r="B16" s="6" t="s">
        <v>111</v>
      </c>
      <c r="C16" s="13">
        <v>2</v>
      </c>
      <c r="D16" s="7">
        <v>352.34079400000002</v>
      </c>
      <c r="E16" s="7">
        <f t="shared" si="3"/>
        <v>0</v>
      </c>
      <c r="F16" s="7">
        <f t="shared" si="4"/>
        <v>264.25559500000003</v>
      </c>
      <c r="G16" s="7">
        <f t="shared" si="5"/>
        <v>0</v>
      </c>
      <c r="H16" s="7">
        <v>264.25559500000003</v>
      </c>
      <c r="I16" s="7">
        <v>122.79280799999999</v>
      </c>
      <c r="J16" s="7">
        <v>141.46278799999999</v>
      </c>
      <c r="K16" s="7">
        <v>326.00640099999998</v>
      </c>
    </row>
    <row r="17" spans="1:11" x14ac:dyDescent="0.3">
      <c r="A17" s="30"/>
      <c r="B17" s="6" t="s">
        <v>113</v>
      </c>
      <c r="C17" s="13">
        <v>2</v>
      </c>
      <c r="D17" s="7">
        <v>28.671495</v>
      </c>
      <c r="E17" s="7">
        <f t="shared" si="3"/>
        <v>0</v>
      </c>
      <c r="F17" s="7">
        <f t="shared" si="4"/>
        <v>21.503620999999999</v>
      </c>
      <c r="G17" s="7">
        <f t="shared" si="5"/>
        <v>0</v>
      </c>
      <c r="H17" s="7">
        <v>21.503620999999999</v>
      </c>
      <c r="I17" s="7">
        <v>0</v>
      </c>
      <c r="J17" s="7">
        <v>21.503620999999999</v>
      </c>
      <c r="K17" s="7">
        <v>28.651533000000001</v>
      </c>
    </row>
    <row r="18" spans="1:11" x14ac:dyDescent="0.3">
      <c r="A18" s="14" t="str">
        <f>CONCATENATE(A12," Total")</f>
        <v>Alkaline Mixed Grasses Total</v>
      </c>
      <c r="B18" s="11"/>
      <c r="C18" s="25"/>
      <c r="D18" s="12">
        <f>SUM(D12:D17)</f>
        <v>627.59430500000008</v>
      </c>
      <c r="E18" s="12">
        <f t="shared" ref="E18:K18" si="6">SUM(E12:E17)</f>
        <v>88.587705999999997</v>
      </c>
      <c r="F18" s="12">
        <f t="shared" si="6"/>
        <v>396.87264000000005</v>
      </c>
      <c r="G18" s="12">
        <f t="shared" si="6"/>
        <v>0</v>
      </c>
      <c r="H18" s="12">
        <f t="shared" si="6"/>
        <v>485.46034600000002</v>
      </c>
      <c r="I18" s="12">
        <f t="shared" si="6"/>
        <v>210.97059100000001</v>
      </c>
      <c r="J18" s="12">
        <f t="shared" si="6"/>
        <v>274.489756</v>
      </c>
      <c r="K18" s="12">
        <f t="shared" si="6"/>
        <v>587.87775699999997</v>
      </c>
    </row>
    <row r="19" spans="1:11" x14ac:dyDescent="0.3">
      <c r="A19" s="30" t="s">
        <v>69</v>
      </c>
      <c r="B19" s="6" t="s">
        <v>67</v>
      </c>
      <c r="C19" s="13">
        <v>1</v>
      </c>
      <c r="D19" s="7">
        <v>246.62501499999999</v>
      </c>
      <c r="E19" s="7">
        <f>IF(C19=1,H19,0)</f>
        <v>221.962514</v>
      </c>
      <c r="F19" s="7">
        <f>IF(C19=2,H19,0)</f>
        <v>0</v>
      </c>
      <c r="G19" s="7">
        <f>IF(C19=3,H19,0)</f>
        <v>0</v>
      </c>
      <c r="H19" s="7">
        <v>221.962514</v>
      </c>
      <c r="I19" s="7">
        <v>27.592918999999998</v>
      </c>
      <c r="J19" s="7">
        <v>194.36959400000001</v>
      </c>
      <c r="K19" s="7">
        <v>225.93302700000001</v>
      </c>
    </row>
    <row r="20" spans="1:11" x14ac:dyDescent="0.3">
      <c r="A20" s="30"/>
      <c r="B20" s="6" t="s">
        <v>82</v>
      </c>
      <c r="C20" s="13">
        <v>1</v>
      </c>
      <c r="D20" s="7">
        <v>37.545597999999998</v>
      </c>
      <c r="E20" s="7">
        <f t="shared" ref="E20:E21" si="7">IF(C20=1,H20,0)</f>
        <v>33.791038999999998</v>
      </c>
      <c r="F20" s="7">
        <f t="shared" ref="F20:F21" si="8">IF(C20=2,H20,0)</f>
        <v>0</v>
      </c>
      <c r="G20" s="7">
        <f t="shared" ref="G20:G21" si="9">IF(C20=3,H20,0)</f>
        <v>0</v>
      </c>
      <c r="H20" s="7">
        <v>33.791038999999998</v>
      </c>
      <c r="I20" s="7">
        <v>16.589067</v>
      </c>
      <c r="J20" s="7">
        <v>17.201971</v>
      </c>
      <c r="K20" s="7">
        <v>37.545597999999998</v>
      </c>
    </row>
    <row r="21" spans="1:11" x14ac:dyDescent="0.3">
      <c r="A21" s="30"/>
      <c r="B21" s="6" t="s">
        <v>76</v>
      </c>
      <c r="C21" s="13">
        <v>2</v>
      </c>
      <c r="D21" s="7">
        <v>1.108293</v>
      </c>
      <c r="E21" s="7">
        <f t="shared" si="7"/>
        <v>0</v>
      </c>
      <c r="F21" s="7">
        <f t="shared" si="8"/>
        <v>0.83121999999999996</v>
      </c>
      <c r="G21" s="7">
        <f t="shared" si="9"/>
        <v>0</v>
      </c>
      <c r="H21" s="7">
        <v>0.83121999999999996</v>
      </c>
      <c r="I21" s="7">
        <v>0</v>
      </c>
      <c r="J21" s="7">
        <v>0.83121999999999996</v>
      </c>
      <c r="K21" s="7">
        <v>1.108293</v>
      </c>
    </row>
    <row r="22" spans="1:11" x14ac:dyDescent="0.3">
      <c r="A22" s="14" t="str">
        <f>CONCATENATE(A19," Total")</f>
        <v>Alkaline Mixed Scrub Total</v>
      </c>
      <c r="B22" s="11"/>
      <c r="C22" s="25"/>
      <c r="D22" s="12">
        <f>SUM(D19:D21)</f>
        <v>285.27890600000001</v>
      </c>
      <c r="E22" s="12">
        <f t="shared" ref="E22:K22" si="10">SUM(E19:E21)</f>
        <v>255.75355300000001</v>
      </c>
      <c r="F22" s="12">
        <f t="shared" si="10"/>
        <v>0.83121999999999996</v>
      </c>
      <c r="G22" s="12">
        <f t="shared" si="10"/>
        <v>0</v>
      </c>
      <c r="H22" s="12">
        <f t="shared" si="10"/>
        <v>256.58477299999998</v>
      </c>
      <c r="I22" s="12">
        <f t="shared" si="10"/>
        <v>44.181985999999995</v>
      </c>
      <c r="J22" s="12">
        <f t="shared" si="10"/>
        <v>212.40278500000002</v>
      </c>
      <c r="K22" s="12">
        <f t="shared" si="10"/>
        <v>264.58691800000003</v>
      </c>
    </row>
    <row r="23" spans="1:11" x14ac:dyDescent="0.3">
      <c r="A23" s="30" t="s">
        <v>20</v>
      </c>
      <c r="B23" s="6" t="s">
        <v>18</v>
      </c>
      <c r="C23" s="13">
        <v>2</v>
      </c>
      <c r="D23" s="7">
        <v>214.122849</v>
      </c>
      <c r="E23" s="7">
        <f>IF(C23=1,H23,0)</f>
        <v>0</v>
      </c>
      <c r="F23" s="7">
        <f>IF(C23=2,H23,0)</f>
        <v>160.59213700000001</v>
      </c>
      <c r="G23" s="7">
        <f>IF(C23=3,H23,0)</f>
        <v>0</v>
      </c>
      <c r="H23" s="7">
        <v>160.59213700000001</v>
      </c>
      <c r="I23" s="7">
        <v>10.568631</v>
      </c>
      <c r="J23" s="7">
        <v>150.023506</v>
      </c>
      <c r="K23" s="7">
        <v>192.00590099999999</v>
      </c>
    </row>
    <row r="24" spans="1:11" x14ac:dyDescent="0.3">
      <c r="A24" s="30"/>
      <c r="B24" s="6" t="s">
        <v>49</v>
      </c>
      <c r="C24" s="13">
        <v>2</v>
      </c>
      <c r="D24" s="7">
        <v>256.37174399999998</v>
      </c>
      <c r="E24" s="7">
        <f t="shared" ref="E24:E55" si="11">IF(C24=1,H24,0)</f>
        <v>0</v>
      </c>
      <c r="F24" s="7">
        <f t="shared" ref="F24:F55" si="12">IF(C24=2,H24,0)</f>
        <v>192.278808</v>
      </c>
      <c r="G24" s="7">
        <f t="shared" ref="G24:G55" si="13">IF(C24=3,H24,0)</f>
        <v>0</v>
      </c>
      <c r="H24" s="7">
        <v>192.278808</v>
      </c>
      <c r="I24" s="7">
        <v>101.74773999999999</v>
      </c>
      <c r="J24" s="7">
        <v>90.531068000000005</v>
      </c>
      <c r="K24" s="7">
        <v>227.100065</v>
      </c>
    </row>
    <row r="25" spans="1:11" x14ac:dyDescent="0.3">
      <c r="A25" s="30"/>
      <c r="B25" s="6" t="s">
        <v>71</v>
      </c>
      <c r="C25" s="13">
        <v>2</v>
      </c>
      <c r="D25" s="7">
        <v>240.13752099999999</v>
      </c>
      <c r="E25" s="7">
        <f t="shared" si="11"/>
        <v>0</v>
      </c>
      <c r="F25" s="7">
        <f t="shared" si="12"/>
        <v>180.10314099999999</v>
      </c>
      <c r="G25" s="7">
        <f t="shared" si="13"/>
        <v>0</v>
      </c>
      <c r="H25" s="7">
        <v>180.10314099999999</v>
      </c>
      <c r="I25" s="7">
        <v>198.81038100000001</v>
      </c>
      <c r="J25" s="7">
        <v>0</v>
      </c>
      <c r="K25" s="7">
        <v>222.58212599999999</v>
      </c>
    </row>
    <row r="26" spans="1:11" x14ac:dyDescent="0.3">
      <c r="A26" s="30"/>
      <c r="B26" s="6" t="s">
        <v>76</v>
      </c>
      <c r="C26" s="13">
        <v>2</v>
      </c>
      <c r="D26" s="7">
        <v>59.679006000000001</v>
      </c>
      <c r="E26" s="7">
        <f t="shared" si="11"/>
        <v>0</v>
      </c>
      <c r="F26" s="7">
        <f t="shared" si="12"/>
        <v>44.759255000000003</v>
      </c>
      <c r="G26" s="7">
        <f t="shared" si="13"/>
        <v>0</v>
      </c>
      <c r="H26" s="7">
        <v>44.759255000000003</v>
      </c>
      <c r="I26" s="7">
        <v>1.96505</v>
      </c>
      <c r="J26" s="7">
        <v>42.794204999999998</v>
      </c>
      <c r="K26" s="7">
        <v>50.626085000000003</v>
      </c>
    </row>
    <row r="27" spans="1:11" x14ac:dyDescent="0.3">
      <c r="A27" s="30"/>
      <c r="B27" s="6" t="s">
        <v>77</v>
      </c>
      <c r="C27" s="13">
        <v>2</v>
      </c>
      <c r="D27" s="7">
        <v>367.62324000000001</v>
      </c>
      <c r="E27" s="7">
        <f t="shared" si="11"/>
        <v>0</v>
      </c>
      <c r="F27" s="7">
        <f t="shared" si="12"/>
        <v>275.71742999999998</v>
      </c>
      <c r="G27" s="7">
        <f t="shared" si="13"/>
        <v>0</v>
      </c>
      <c r="H27" s="7">
        <v>275.71742999999998</v>
      </c>
      <c r="I27" s="7">
        <v>94.593864999999994</v>
      </c>
      <c r="J27" s="7">
        <v>181.12356500000001</v>
      </c>
      <c r="K27" s="7">
        <v>365.33805599999999</v>
      </c>
    </row>
    <row r="28" spans="1:11" x14ac:dyDescent="0.3">
      <c r="A28" s="30"/>
      <c r="B28" s="6" t="s">
        <v>82</v>
      </c>
      <c r="C28" s="13">
        <v>2</v>
      </c>
      <c r="D28" s="7">
        <v>277.96846900000003</v>
      </c>
      <c r="E28" s="7">
        <f t="shared" si="11"/>
        <v>0</v>
      </c>
      <c r="F28" s="7">
        <f t="shared" si="12"/>
        <v>208.47635199999999</v>
      </c>
      <c r="G28" s="7">
        <f t="shared" si="13"/>
        <v>0</v>
      </c>
      <c r="H28" s="7">
        <v>208.47635199999999</v>
      </c>
      <c r="I28" s="7">
        <v>8.9177320000000009</v>
      </c>
      <c r="J28" s="7">
        <v>199.55861999999999</v>
      </c>
      <c r="K28" s="7">
        <v>248.64406199999999</v>
      </c>
    </row>
    <row r="29" spans="1:11" x14ac:dyDescent="0.3">
      <c r="A29" s="30"/>
      <c r="B29" s="6" t="s">
        <v>84</v>
      </c>
      <c r="C29" s="13">
        <v>2</v>
      </c>
      <c r="D29" s="7">
        <v>0.57003700000000002</v>
      </c>
      <c r="E29" s="7">
        <f t="shared" si="11"/>
        <v>0</v>
      </c>
      <c r="F29" s="7">
        <f t="shared" si="12"/>
        <v>0.42752800000000002</v>
      </c>
      <c r="G29" s="7">
        <f t="shared" si="13"/>
        <v>0</v>
      </c>
      <c r="H29" s="7">
        <v>0.42752800000000002</v>
      </c>
      <c r="I29" s="7">
        <v>0</v>
      </c>
      <c r="J29" s="7">
        <v>0.42752800000000002</v>
      </c>
      <c r="K29" s="7">
        <v>0.57003700000000002</v>
      </c>
    </row>
    <row r="30" spans="1:11" x14ac:dyDescent="0.3">
      <c r="A30" s="30"/>
      <c r="B30" s="6" t="s">
        <v>88</v>
      </c>
      <c r="C30" s="13">
        <v>2</v>
      </c>
      <c r="D30" s="7">
        <v>440.81621000000001</v>
      </c>
      <c r="E30" s="7">
        <f t="shared" si="11"/>
        <v>0</v>
      </c>
      <c r="F30" s="7">
        <f t="shared" si="12"/>
        <v>330.61215700000002</v>
      </c>
      <c r="G30" s="7">
        <f t="shared" si="13"/>
        <v>0</v>
      </c>
      <c r="H30" s="7">
        <v>330.61215700000002</v>
      </c>
      <c r="I30" s="7">
        <v>16.150922999999999</v>
      </c>
      <c r="J30" s="7">
        <v>314.46123499999999</v>
      </c>
      <c r="K30" s="7">
        <v>341.71129400000001</v>
      </c>
    </row>
    <row r="31" spans="1:11" x14ac:dyDescent="0.3">
      <c r="A31" s="30"/>
      <c r="B31" s="6" t="s">
        <v>94</v>
      </c>
      <c r="C31" s="13">
        <v>2</v>
      </c>
      <c r="D31" s="7">
        <v>185.68385799999999</v>
      </c>
      <c r="E31" s="7">
        <f t="shared" si="11"/>
        <v>0</v>
      </c>
      <c r="F31" s="7">
        <f t="shared" si="12"/>
        <v>139.26289399999999</v>
      </c>
      <c r="G31" s="7">
        <f t="shared" si="13"/>
        <v>0</v>
      </c>
      <c r="H31" s="7">
        <v>139.26289399999999</v>
      </c>
      <c r="I31" s="7">
        <v>156.31458499999999</v>
      </c>
      <c r="J31" s="7">
        <v>0</v>
      </c>
      <c r="K31" s="7">
        <v>149.04338899999999</v>
      </c>
    </row>
    <row r="32" spans="1:11" ht="14.4" customHeight="1" x14ac:dyDescent="0.3">
      <c r="A32" s="30"/>
      <c r="B32" s="6" t="s">
        <v>97</v>
      </c>
      <c r="C32" s="13">
        <v>2</v>
      </c>
      <c r="D32" s="7">
        <v>789.54387399999996</v>
      </c>
      <c r="E32" s="7">
        <f t="shared" si="11"/>
        <v>0</v>
      </c>
      <c r="F32" s="7">
        <f t="shared" si="12"/>
        <v>592.15790600000003</v>
      </c>
      <c r="G32" s="7">
        <f t="shared" si="13"/>
        <v>0</v>
      </c>
      <c r="H32" s="7">
        <v>592.15790600000003</v>
      </c>
      <c r="I32" s="7">
        <v>71.181551999999996</v>
      </c>
      <c r="J32" s="7">
        <v>520.97635400000001</v>
      </c>
      <c r="K32" s="7">
        <v>751.77875600000004</v>
      </c>
    </row>
    <row r="33" spans="1:11" x14ac:dyDescent="0.3">
      <c r="A33" s="30"/>
      <c r="B33" s="6" t="s">
        <v>100</v>
      </c>
      <c r="C33" s="13">
        <v>2</v>
      </c>
      <c r="D33" s="7">
        <v>1080.605618</v>
      </c>
      <c r="E33" s="7">
        <f t="shared" si="11"/>
        <v>0</v>
      </c>
      <c r="F33" s="7">
        <f t="shared" si="12"/>
        <v>810.45421299999998</v>
      </c>
      <c r="G33" s="7">
        <f t="shared" si="13"/>
        <v>0</v>
      </c>
      <c r="H33" s="7">
        <v>810.45421299999998</v>
      </c>
      <c r="I33" s="7">
        <v>438.57884300000001</v>
      </c>
      <c r="J33" s="7">
        <v>371.87536999999998</v>
      </c>
      <c r="K33" s="7">
        <v>1038.0435050000001</v>
      </c>
    </row>
    <row r="34" spans="1:11" x14ac:dyDescent="0.3">
      <c r="A34" s="30"/>
      <c r="B34" s="6" t="s">
        <v>101</v>
      </c>
      <c r="C34" s="13">
        <v>2</v>
      </c>
      <c r="D34" s="7">
        <v>1198.116452</v>
      </c>
      <c r="E34" s="7">
        <f t="shared" si="11"/>
        <v>0</v>
      </c>
      <c r="F34" s="7">
        <f t="shared" si="12"/>
        <v>898.58733900000004</v>
      </c>
      <c r="G34" s="7">
        <f t="shared" si="13"/>
        <v>0</v>
      </c>
      <c r="H34" s="7">
        <v>898.58733900000004</v>
      </c>
      <c r="I34" s="7">
        <v>369.14816999999999</v>
      </c>
      <c r="J34" s="7">
        <v>529.43916899999999</v>
      </c>
      <c r="K34" s="7">
        <v>945.87272199999995</v>
      </c>
    </row>
    <row r="35" spans="1:11" x14ac:dyDescent="0.3">
      <c r="A35" s="30"/>
      <c r="B35" s="6" t="s">
        <v>103</v>
      </c>
      <c r="C35" s="13">
        <v>2</v>
      </c>
      <c r="D35" s="7">
        <v>162.42093</v>
      </c>
      <c r="E35" s="7">
        <f t="shared" si="11"/>
        <v>0</v>
      </c>
      <c r="F35" s="7">
        <f t="shared" si="12"/>
        <v>121.815698</v>
      </c>
      <c r="G35" s="7">
        <f t="shared" si="13"/>
        <v>0</v>
      </c>
      <c r="H35" s="7">
        <v>121.815698</v>
      </c>
      <c r="I35" s="7">
        <v>8.1893809999999991</v>
      </c>
      <c r="J35" s="7">
        <v>113.626317</v>
      </c>
      <c r="K35" s="7">
        <v>147.03704400000001</v>
      </c>
    </row>
    <row r="36" spans="1:11" x14ac:dyDescent="0.3">
      <c r="A36" s="30"/>
      <c r="B36" s="6" t="s">
        <v>109</v>
      </c>
      <c r="C36" s="13">
        <v>2</v>
      </c>
      <c r="D36" s="7">
        <v>86.026129999999995</v>
      </c>
      <c r="E36" s="7">
        <f t="shared" si="11"/>
        <v>0</v>
      </c>
      <c r="F36" s="7">
        <f t="shared" si="12"/>
        <v>64.519597000000005</v>
      </c>
      <c r="G36" s="7">
        <f t="shared" si="13"/>
        <v>0</v>
      </c>
      <c r="H36" s="7">
        <v>64.519597000000005</v>
      </c>
      <c r="I36" s="7">
        <v>14.944812000000001</v>
      </c>
      <c r="J36" s="7">
        <v>49.574784999999999</v>
      </c>
      <c r="K36" s="7">
        <v>78.780737000000002</v>
      </c>
    </row>
    <row r="37" spans="1:11" x14ac:dyDescent="0.3">
      <c r="A37" s="30"/>
      <c r="B37" s="6" t="s">
        <v>111</v>
      </c>
      <c r="C37" s="13">
        <v>2</v>
      </c>
      <c r="D37" s="7">
        <v>19.863246</v>
      </c>
      <c r="E37" s="7">
        <f t="shared" si="11"/>
        <v>0</v>
      </c>
      <c r="F37" s="7">
        <f t="shared" si="12"/>
        <v>14.897434000000001</v>
      </c>
      <c r="G37" s="7">
        <f t="shared" si="13"/>
        <v>0</v>
      </c>
      <c r="H37" s="7">
        <v>14.897434000000001</v>
      </c>
      <c r="I37" s="7">
        <v>0</v>
      </c>
      <c r="J37" s="7">
        <v>14.897434000000001</v>
      </c>
      <c r="K37" s="7">
        <v>14.988243000000001</v>
      </c>
    </row>
    <row r="38" spans="1:11" x14ac:dyDescent="0.3">
      <c r="A38" s="30"/>
      <c r="B38" s="6" t="s">
        <v>113</v>
      </c>
      <c r="C38" s="13">
        <v>2</v>
      </c>
      <c r="D38" s="7">
        <v>20.654969000000001</v>
      </c>
      <c r="E38" s="7">
        <f t="shared" si="11"/>
        <v>0</v>
      </c>
      <c r="F38" s="7">
        <f t="shared" si="12"/>
        <v>15.491227</v>
      </c>
      <c r="G38" s="7">
        <f t="shared" si="13"/>
        <v>0</v>
      </c>
      <c r="H38" s="7">
        <v>15.491227</v>
      </c>
      <c r="I38" s="7">
        <v>0</v>
      </c>
      <c r="J38" s="7">
        <v>15.491227</v>
      </c>
      <c r="K38" s="7">
        <v>19.580362999999998</v>
      </c>
    </row>
    <row r="39" spans="1:11" x14ac:dyDescent="0.3">
      <c r="A39" s="30"/>
      <c r="B39" s="6" t="s">
        <v>114</v>
      </c>
      <c r="C39" s="13">
        <v>2</v>
      </c>
      <c r="D39" s="7">
        <v>353.98958599999997</v>
      </c>
      <c r="E39" s="7">
        <f t="shared" si="11"/>
        <v>0</v>
      </c>
      <c r="F39" s="7">
        <f t="shared" si="12"/>
        <v>265.49218999999999</v>
      </c>
      <c r="G39" s="7">
        <f t="shared" si="13"/>
        <v>0</v>
      </c>
      <c r="H39" s="7">
        <v>265.49218999999999</v>
      </c>
      <c r="I39" s="7">
        <v>88.649659</v>
      </c>
      <c r="J39" s="7">
        <v>176.84253000000001</v>
      </c>
      <c r="K39" s="7">
        <v>289.20613800000001</v>
      </c>
    </row>
    <row r="40" spans="1:11" x14ac:dyDescent="0.3">
      <c r="A40" s="30"/>
      <c r="B40" s="6" t="s">
        <v>117</v>
      </c>
      <c r="C40" s="13">
        <v>2</v>
      </c>
      <c r="D40" s="7">
        <v>101.934541</v>
      </c>
      <c r="E40" s="7">
        <f t="shared" si="11"/>
        <v>0</v>
      </c>
      <c r="F40" s="7">
        <f t="shared" si="12"/>
        <v>76.450906000000003</v>
      </c>
      <c r="G40" s="7">
        <f t="shared" si="13"/>
        <v>0</v>
      </c>
      <c r="H40" s="7">
        <v>76.450906000000003</v>
      </c>
      <c r="I40" s="7">
        <v>46.305087999999998</v>
      </c>
      <c r="J40" s="7">
        <v>30.145817000000001</v>
      </c>
      <c r="K40" s="7">
        <v>101.931167</v>
      </c>
    </row>
    <row r="41" spans="1:11" x14ac:dyDescent="0.3">
      <c r="A41" s="30"/>
      <c r="B41" s="6" t="s">
        <v>118</v>
      </c>
      <c r="C41" s="13">
        <v>2</v>
      </c>
      <c r="D41" s="7">
        <v>43.611812</v>
      </c>
      <c r="E41" s="7">
        <f t="shared" si="11"/>
        <v>0</v>
      </c>
      <c r="F41" s="7">
        <f t="shared" si="12"/>
        <v>32.708858999999997</v>
      </c>
      <c r="G41" s="7">
        <f t="shared" si="13"/>
        <v>0</v>
      </c>
      <c r="H41" s="7">
        <v>32.708858999999997</v>
      </c>
      <c r="I41" s="7">
        <v>1.3382E-2</v>
      </c>
      <c r="J41" s="7">
        <v>32.695476999999997</v>
      </c>
      <c r="K41" s="7">
        <v>38.115687999999999</v>
      </c>
    </row>
    <row r="42" spans="1:11" x14ac:dyDescent="0.3">
      <c r="A42" s="30"/>
      <c r="B42" s="6" t="s">
        <v>119</v>
      </c>
      <c r="C42" s="13">
        <v>2</v>
      </c>
      <c r="D42" s="7">
        <v>5.3066380000000004</v>
      </c>
      <c r="E42" s="7">
        <f t="shared" si="11"/>
        <v>0</v>
      </c>
      <c r="F42" s="7">
        <f t="shared" si="12"/>
        <v>3.9799790000000002</v>
      </c>
      <c r="G42" s="7">
        <f t="shared" si="13"/>
        <v>0</v>
      </c>
      <c r="H42" s="7">
        <v>3.9799790000000002</v>
      </c>
      <c r="I42" s="7">
        <v>0</v>
      </c>
      <c r="J42" s="7">
        <v>3.9799790000000002</v>
      </c>
      <c r="K42" s="7">
        <v>5.3066380000000004</v>
      </c>
    </row>
    <row r="43" spans="1:11" x14ac:dyDescent="0.3">
      <c r="A43" s="30"/>
      <c r="B43" s="6" t="s">
        <v>120</v>
      </c>
      <c r="C43" s="13">
        <v>2</v>
      </c>
      <c r="D43" s="7">
        <v>108.678922</v>
      </c>
      <c r="E43" s="7">
        <f t="shared" si="11"/>
        <v>0</v>
      </c>
      <c r="F43" s="7">
        <f t="shared" si="12"/>
        <v>81.509191999999999</v>
      </c>
      <c r="G43" s="7">
        <f t="shared" si="13"/>
        <v>0</v>
      </c>
      <c r="H43" s="7">
        <v>81.509191999999999</v>
      </c>
      <c r="I43" s="7">
        <v>9.7125280000000007</v>
      </c>
      <c r="J43" s="7">
        <v>71.796664000000007</v>
      </c>
      <c r="K43" s="7">
        <v>87.929592</v>
      </c>
    </row>
    <row r="44" spans="1:11" x14ac:dyDescent="0.3">
      <c r="A44" s="30"/>
      <c r="B44" s="6" t="s">
        <v>122</v>
      </c>
      <c r="C44" s="13">
        <v>2</v>
      </c>
      <c r="D44" s="7">
        <v>270.51338099999998</v>
      </c>
      <c r="E44" s="7">
        <f t="shared" si="11"/>
        <v>0</v>
      </c>
      <c r="F44" s="7">
        <f t="shared" si="12"/>
        <v>202.88503600000001</v>
      </c>
      <c r="G44" s="7">
        <f t="shared" si="13"/>
        <v>0</v>
      </c>
      <c r="H44" s="7">
        <v>202.88503600000001</v>
      </c>
      <c r="I44" s="7">
        <v>59.450451999999999</v>
      </c>
      <c r="J44" s="7">
        <v>143.434583</v>
      </c>
      <c r="K44" s="7">
        <v>262.29277500000001</v>
      </c>
    </row>
    <row r="45" spans="1:11" x14ac:dyDescent="0.3">
      <c r="A45" s="14" t="str">
        <f>CONCATENATE(A23," Total")</f>
        <v>Barren Total</v>
      </c>
      <c r="B45" s="11"/>
      <c r="C45" s="25"/>
      <c r="D45" s="12">
        <f>SUM(D23:D44)</f>
        <v>6284.2390329999998</v>
      </c>
      <c r="E45" s="12">
        <f t="shared" ref="E45:K45" si="14">SUM(E23:E44)</f>
        <v>0</v>
      </c>
      <c r="F45" s="12">
        <f t="shared" si="14"/>
        <v>4713.1792780000005</v>
      </c>
      <c r="G45" s="12">
        <f t="shared" si="14"/>
        <v>0</v>
      </c>
      <c r="H45" s="12">
        <f t="shared" si="14"/>
        <v>4713.1792780000005</v>
      </c>
      <c r="I45" s="12">
        <f t="shared" si="14"/>
        <v>1695.2427740000001</v>
      </c>
      <c r="J45" s="12">
        <f t="shared" si="14"/>
        <v>3053.6954330000003</v>
      </c>
      <c r="K45" s="12">
        <f t="shared" si="14"/>
        <v>5578.484383</v>
      </c>
    </row>
    <row r="46" spans="1:11" x14ac:dyDescent="0.3">
      <c r="A46" s="30" t="s">
        <v>50</v>
      </c>
      <c r="B46" s="6" t="s">
        <v>49</v>
      </c>
      <c r="C46" s="13">
        <v>2</v>
      </c>
      <c r="D46" s="7">
        <v>101.914125</v>
      </c>
      <c r="E46" s="7">
        <f t="shared" si="11"/>
        <v>0</v>
      </c>
      <c r="F46" s="7">
        <f t="shared" si="12"/>
        <v>76.435593999999995</v>
      </c>
      <c r="G46" s="7">
        <f t="shared" si="13"/>
        <v>0</v>
      </c>
      <c r="H46" s="7">
        <v>76.435593999999995</v>
      </c>
      <c r="I46" s="7">
        <v>80.122350999999995</v>
      </c>
      <c r="J46" s="7">
        <v>0</v>
      </c>
      <c r="K46" s="7">
        <v>96.974704000000003</v>
      </c>
    </row>
    <row r="47" spans="1:11" x14ac:dyDescent="0.3">
      <c r="A47" s="30"/>
      <c r="B47" s="6" t="s">
        <v>94</v>
      </c>
      <c r="C47" s="13">
        <v>2</v>
      </c>
      <c r="D47" s="7">
        <v>204.92955799999999</v>
      </c>
      <c r="E47" s="7">
        <f t="shared" si="11"/>
        <v>0</v>
      </c>
      <c r="F47" s="7">
        <f t="shared" si="12"/>
        <v>153.697169</v>
      </c>
      <c r="G47" s="7">
        <f t="shared" si="13"/>
        <v>0</v>
      </c>
      <c r="H47" s="7">
        <v>153.697169</v>
      </c>
      <c r="I47" s="7">
        <v>200.64505600000001</v>
      </c>
      <c r="J47" s="7">
        <v>0</v>
      </c>
      <c r="K47" s="7">
        <v>197.39283900000001</v>
      </c>
    </row>
    <row r="48" spans="1:11" x14ac:dyDescent="0.3">
      <c r="A48" s="30"/>
      <c r="B48" s="6" t="s">
        <v>103</v>
      </c>
      <c r="C48" s="13">
        <v>2</v>
      </c>
      <c r="D48" s="7">
        <v>3.4632770000000002</v>
      </c>
      <c r="E48" s="7">
        <f t="shared" si="11"/>
        <v>0</v>
      </c>
      <c r="F48" s="7">
        <f t="shared" si="12"/>
        <v>2.5974569999999999</v>
      </c>
      <c r="G48" s="7">
        <f t="shared" si="13"/>
        <v>0</v>
      </c>
      <c r="H48" s="7">
        <v>2.5974569999999999</v>
      </c>
      <c r="I48" s="7">
        <v>2.3734500000000001</v>
      </c>
      <c r="J48" s="7">
        <v>0.22400800000000001</v>
      </c>
      <c r="K48" s="7">
        <v>3.4619330000000001</v>
      </c>
    </row>
    <row r="49" spans="1:11" x14ac:dyDescent="0.3">
      <c r="A49" s="30"/>
      <c r="B49" s="6" t="s">
        <v>114</v>
      </c>
      <c r="C49" s="13">
        <v>2</v>
      </c>
      <c r="D49" s="7">
        <v>21.955317999999998</v>
      </c>
      <c r="E49" s="7">
        <f t="shared" si="11"/>
        <v>0</v>
      </c>
      <c r="F49" s="7">
        <f t="shared" si="12"/>
        <v>16.466487999999998</v>
      </c>
      <c r="G49" s="7">
        <f t="shared" si="13"/>
        <v>0</v>
      </c>
      <c r="H49" s="7">
        <v>16.466487999999998</v>
      </c>
      <c r="I49" s="7">
        <v>15.659746999999999</v>
      </c>
      <c r="J49" s="7">
        <v>0.80674100000000004</v>
      </c>
      <c r="K49" s="7">
        <v>20.966055000000001</v>
      </c>
    </row>
    <row r="50" spans="1:11" x14ac:dyDescent="0.3">
      <c r="A50" s="14" t="str">
        <f>CONCATENATE(A46," Total")</f>
        <v>Beach Sand Total</v>
      </c>
      <c r="B50" s="11"/>
      <c r="C50" s="25"/>
      <c r="D50" s="12">
        <f>SUM(D46:D49)</f>
        <v>332.26227799999998</v>
      </c>
      <c r="E50" s="12">
        <f t="shared" ref="E50:K50" si="15">SUM(E46:E49)</f>
        <v>0</v>
      </c>
      <c r="F50" s="12">
        <f t="shared" si="15"/>
        <v>249.196708</v>
      </c>
      <c r="G50" s="12">
        <f t="shared" si="15"/>
        <v>0</v>
      </c>
      <c r="H50" s="12">
        <f t="shared" si="15"/>
        <v>249.196708</v>
      </c>
      <c r="I50" s="12">
        <f t="shared" si="15"/>
        <v>298.80060399999996</v>
      </c>
      <c r="J50" s="12">
        <f t="shared" si="15"/>
        <v>1.0307490000000001</v>
      </c>
      <c r="K50" s="12">
        <f t="shared" si="15"/>
        <v>318.79553099999998</v>
      </c>
    </row>
    <row r="51" spans="1:11" x14ac:dyDescent="0.3">
      <c r="A51" s="30" t="s">
        <v>51</v>
      </c>
      <c r="B51" s="6" t="s">
        <v>49</v>
      </c>
      <c r="C51" s="13">
        <v>1</v>
      </c>
      <c r="D51" s="7">
        <v>9.565099</v>
      </c>
      <c r="E51" s="7">
        <f t="shared" si="11"/>
        <v>8.6085890000000003</v>
      </c>
      <c r="F51" s="7">
        <f t="shared" si="12"/>
        <v>0</v>
      </c>
      <c r="G51" s="7">
        <f t="shared" si="13"/>
        <v>0</v>
      </c>
      <c r="H51" s="7">
        <v>8.6085890000000003</v>
      </c>
      <c r="I51" s="7">
        <v>1.4194180000000001</v>
      </c>
      <c r="J51" s="7">
        <v>7.1891720000000001</v>
      </c>
      <c r="K51" s="7">
        <v>9.565099</v>
      </c>
    </row>
    <row r="52" spans="1:11" x14ac:dyDescent="0.3">
      <c r="A52" s="30"/>
      <c r="B52" s="6" t="s">
        <v>71</v>
      </c>
      <c r="C52" s="13">
        <v>1</v>
      </c>
      <c r="D52" s="7">
        <v>77.916749999999993</v>
      </c>
      <c r="E52" s="7">
        <f t="shared" si="11"/>
        <v>70.125074999999995</v>
      </c>
      <c r="F52" s="7">
        <f t="shared" si="12"/>
        <v>0</v>
      </c>
      <c r="G52" s="7">
        <f t="shared" si="13"/>
        <v>0</v>
      </c>
      <c r="H52" s="7">
        <v>70.125074999999995</v>
      </c>
      <c r="I52" s="7">
        <v>77.779004999999998</v>
      </c>
      <c r="J52" s="7">
        <v>0</v>
      </c>
      <c r="K52" s="7">
        <v>77.916749999999993</v>
      </c>
    </row>
    <row r="53" spans="1:11" x14ac:dyDescent="0.3">
      <c r="A53" s="30"/>
      <c r="B53" s="6" t="s">
        <v>88</v>
      </c>
      <c r="C53" s="13">
        <v>1</v>
      </c>
      <c r="D53" s="7">
        <v>106.41086900000001</v>
      </c>
      <c r="E53" s="7">
        <f t="shared" si="11"/>
        <v>95.769782000000006</v>
      </c>
      <c r="F53" s="7">
        <f t="shared" si="12"/>
        <v>0</v>
      </c>
      <c r="G53" s="7">
        <f t="shared" si="13"/>
        <v>0</v>
      </c>
      <c r="H53" s="7">
        <v>95.769782000000006</v>
      </c>
      <c r="I53" s="7">
        <v>0</v>
      </c>
      <c r="J53" s="7">
        <v>95.769782000000006</v>
      </c>
      <c r="K53" s="7">
        <v>106.410865</v>
      </c>
    </row>
    <row r="54" spans="1:11" x14ac:dyDescent="0.3">
      <c r="A54" s="30"/>
      <c r="B54" s="6" t="s">
        <v>114</v>
      </c>
      <c r="C54" s="13">
        <v>1</v>
      </c>
      <c r="D54" s="7">
        <v>3426.472597</v>
      </c>
      <c r="E54" s="7">
        <f t="shared" si="11"/>
        <v>3083.8253370000002</v>
      </c>
      <c r="F54" s="7">
        <f t="shared" si="12"/>
        <v>0</v>
      </c>
      <c r="G54" s="7">
        <f t="shared" si="13"/>
        <v>0</v>
      </c>
      <c r="H54" s="7">
        <v>3083.8253370000002</v>
      </c>
      <c r="I54" s="7">
        <v>1127.95642</v>
      </c>
      <c r="J54" s="7">
        <v>1955.868917</v>
      </c>
      <c r="K54" s="7">
        <v>3259.6087809999999</v>
      </c>
    </row>
    <row r="55" spans="1:11" x14ac:dyDescent="0.3">
      <c r="A55" s="30"/>
      <c r="B55" s="6" t="s">
        <v>94</v>
      </c>
      <c r="C55" s="13">
        <v>2</v>
      </c>
      <c r="D55" s="7">
        <v>3326.5317639999998</v>
      </c>
      <c r="E55" s="7">
        <f t="shared" si="11"/>
        <v>0</v>
      </c>
      <c r="F55" s="7">
        <f t="shared" si="12"/>
        <v>2494.898823</v>
      </c>
      <c r="G55" s="7">
        <f t="shared" si="13"/>
        <v>0</v>
      </c>
      <c r="H55" s="7">
        <v>2494.898823</v>
      </c>
      <c r="I55" s="7">
        <v>3006.7183530000002</v>
      </c>
      <c r="J55" s="7">
        <v>0</v>
      </c>
      <c r="K55" s="7">
        <v>3275.4515240000001</v>
      </c>
    </row>
    <row r="56" spans="1:11" x14ac:dyDescent="0.3">
      <c r="A56" s="14" t="str">
        <f>CONCATENATE(A51," Total")</f>
        <v>Bishop Pine Total</v>
      </c>
      <c r="B56" s="11"/>
      <c r="C56" s="25"/>
      <c r="D56" s="12">
        <f>SUM(D51:D55)</f>
        <v>6946.8970790000003</v>
      </c>
      <c r="E56" s="12">
        <f t="shared" ref="E56:K56" si="16">SUM(E51:E55)</f>
        <v>3258.3287830000004</v>
      </c>
      <c r="F56" s="12">
        <f t="shared" si="16"/>
        <v>2494.898823</v>
      </c>
      <c r="G56" s="12">
        <f t="shared" si="16"/>
        <v>0</v>
      </c>
      <c r="H56" s="12">
        <f t="shared" si="16"/>
        <v>5753.2276060000004</v>
      </c>
      <c r="I56" s="12">
        <f t="shared" si="16"/>
        <v>4213.8731960000005</v>
      </c>
      <c r="J56" s="12">
        <f t="shared" si="16"/>
        <v>2058.827871</v>
      </c>
      <c r="K56" s="12">
        <f t="shared" si="16"/>
        <v>6728.9530190000005</v>
      </c>
    </row>
    <row r="57" spans="1:11" x14ac:dyDescent="0.3">
      <c r="A57" s="30" t="s">
        <v>52</v>
      </c>
      <c r="B57" s="6" t="s">
        <v>49</v>
      </c>
      <c r="C57" s="13">
        <v>2</v>
      </c>
      <c r="D57" s="7">
        <v>0.14862600000000001</v>
      </c>
      <c r="E57" s="7">
        <f t="shared" ref="E57:E64" si="17">IF(C57=1,H57,0)</f>
        <v>0</v>
      </c>
      <c r="F57" s="7">
        <f t="shared" ref="F57:F64" si="18">IF(C57=2,H57,0)</f>
        <v>0.111469</v>
      </c>
      <c r="G57" s="7">
        <f t="shared" ref="G57:G64" si="19">IF(C57=3,H57,0)</f>
        <v>0</v>
      </c>
      <c r="H57" s="7">
        <v>0.111469</v>
      </c>
      <c r="I57" s="7">
        <v>0</v>
      </c>
      <c r="J57" s="7">
        <v>0.111469</v>
      </c>
      <c r="K57" s="7">
        <v>0.14862600000000001</v>
      </c>
    </row>
    <row r="58" spans="1:11" x14ac:dyDescent="0.3">
      <c r="A58" s="30"/>
      <c r="B58" s="6" t="s">
        <v>77</v>
      </c>
      <c r="C58" s="13">
        <v>1</v>
      </c>
      <c r="D58" s="7">
        <v>51.326571000000001</v>
      </c>
      <c r="E58" s="7">
        <f t="shared" si="17"/>
        <v>46.193913999999999</v>
      </c>
      <c r="F58" s="7">
        <f t="shared" si="18"/>
        <v>0</v>
      </c>
      <c r="G58" s="7">
        <f t="shared" si="19"/>
        <v>0</v>
      </c>
      <c r="H58" s="7">
        <v>46.193913999999999</v>
      </c>
      <c r="I58" s="7">
        <v>0</v>
      </c>
      <c r="J58" s="7">
        <v>46.193913999999999</v>
      </c>
      <c r="K58" s="7">
        <v>51.326571000000001</v>
      </c>
    </row>
    <row r="59" spans="1:11" x14ac:dyDescent="0.3">
      <c r="A59" s="30"/>
      <c r="B59" s="6" t="s">
        <v>86</v>
      </c>
      <c r="C59" s="13">
        <v>2</v>
      </c>
      <c r="D59" s="7">
        <v>29.560611000000002</v>
      </c>
      <c r="E59" s="7">
        <f t="shared" si="17"/>
        <v>0</v>
      </c>
      <c r="F59" s="7">
        <f t="shared" si="18"/>
        <v>22.170458</v>
      </c>
      <c r="G59" s="7">
        <f t="shared" si="19"/>
        <v>0</v>
      </c>
      <c r="H59" s="7">
        <v>22.170458</v>
      </c>
      <c r="I59" s="7">
        <v>19.254435999999998</v>
      </c>
      <c r="J59" s="7">
        <v>2.9160219999999999</v>
      </c>
      <c r="K59" s="7">
        <v>23.260242000000002</v>
      </c>
    </row>
    <row r="60" spans="1:11" x14ac:dyDescent="0.3">
      <c r="A60" s="30"/>
      <c r="B60" s="6" t="s">
        <v>88</v>
      </c>
      <c r="C60" s="13">
        <v>1</v>
      </c>
      <c r="D60" s="7">
        <v>2615.4653440000002</v>
      </c>
      <c r="E60" s="7">
        <f t="shared" si="17"/>
        <v>2353.9188089999998</v>
      </c>
      <c r="F60" s="7">
        <f t="shared" si="18"/>
        <v>0</v>
      </c>
      <c r="G60" s="7">
        <f t="shared" si="19"/>
        <v>0</v>
      </c>
      <c r="H60" s="7">
        <v>2353.9188089999998</v>
      </c>
      <c r="I60" s="7">
        <v>398.972351</v>
      </c>
      <c r="J60" s="7">
        <v>1954.9464579999999</v>
      </c>
      <c r="K60" s="7">
        <v>2482.9184460000001</v>
      </c>
    </row>
    <row r="61" spans="1:11" x14ac:dyDescent="0.3">
      <c r="A61" s="30"/>
      <c r="B61" s="6" t="s">
        <v>114</v>
      </c>
      <c r="C61" s="13">
        <v>2</v>
      </c>
      <c r="D61" s="7">
        <v>456.56840999999997</v>
      </c>
      <c r="E61" s="7">
        <f t="shared" si="17"/>
        <v>0</v>
      </c>
      <c r="F61" s="7">
        <f t="shared" si="18"/>
        <v>342.42630700000001</v>
      </c>
      <c r="G61" s="7">
        <f t="shared" si="19"/>
        <v>0</v>
      </c>
      <c r="H61" s="7">
        <v>342.42630700000001</v>
      </c>
      <c r="I61" s="7">
        <v>119.269649</v>
      </c>
      <c r="J61" s="7">
        <v>223.15665799999999</v>
      </c>
      <c r="K61" s="7">
        <v>410.28138200000001</v>
      </c>
    </row>
    <row r="62" spans="1:11" x14ac:dyDescent="0.3">
      <c r="A62" s="30"/>
      <c r="B62" s="6" t="s">
        <v>117</v>
      </c>
      <c r="C62" s="13">
        <v>2</v>
      </c>
      <c r="D62" s="7">
        <v>15.662506</v>
      </c>
      <c r="E62" s="7">
        <f t="shared" si="17"/>
        <v>0</v>
      </c>
      <c r="F62" s="7">
        <f t="shared" si="18"/>
        <v>11.746879</v>
      </c>
      <c r="G62" s="7">
        <f t="shared" si="19"/>
        <v>0</v>
      </c>
      <c r="H62" s="7">
        <v>11.746879</v>
      </c>
      <c r="I62" s="7">
        <v>13.652544000000001</v>
      </c>
      <c r="J62" s="7">
        <v>0</v>
      </c>
      <c r="K62" s="7">
        <v>13.855344000000001</v>
      </c>
    </row>
    <row r="63" spans="1:11" x14ac:dyDescent="0.3">
      <c r="A63" s="30"/>
      <c r="B63" s="6" t="s">
        <v>120</v>
      </c>
      <c r="C63" s="13">
        <v>2</v>
      </c>
      <c r="D63" s="7">
        <v>225.80815899999999</v>
      </c>
      <c r="E63" s="7">
        <f t="shared" si="17"/>
        <v>0</v>
      </c>
      <c r="F63" s="7">
        <f t="shared" si="18"/>
        <v>169.35612</v>
      </c>
      <c r="G63" s="7">
        <f t="shared" si="19"/>
        <v>0</v>
      </c>
      <c r="H63" s="7">
        <v>169.35612</v>
      </c>
      <c r="I63" s="7">
        <v>10.327915000000001</v>
      </c>
      <c r="J63" s="7">
        <v>159.02820500000001</v>
      </c>
      <c r="K63" s="7">
        <v>216.03868600000001</v>
      </c>
    </row>
    <row r="64" spans="1:11" x14ac:dyDescent="0.3">
      <c r="A64" s="30"/>
      <c r="B64" s="6" t="s">
        <v>122</v>
      </c>
      <c r="C64" s="13">
        <v>2</v>
      </c>
      <c r="D64" s="7">
        <v>883.26587600000005</v>
      </c>
      <c r="E64" s="7">
        <f t="shared" si="17"/>
        <v>0</v>
      </c>
      <c r="F64" s="7">
        <f t="shared" si="18"/>
        <v>662.44940699999995</v>
      </c>
      <c r="G64" s="7">
        <f t="shared" si="19"/>
        <v>0</v>
      </c>
      <c r="H64" s="7">
        <v>662.44940699999995</v>
      </c>
      <c r="I64" s="7">
        <v>214.099052</v>
      </c>
      <c r="J64" s="7">
        <v>448.35035499999998</v>
      </c>
      <c r="K64" s="7">
        <v>754.30913099999998</v>
      </c>
    </row>
    <row r="65" spans="1:11" x14ac:dyDescent="0.3">
      <c r="A65" s="14" t="str">
        <f>CONCATENATE(A57," Total")</f>
        <v>Black Oak Total</v>
      </c>
      <c r="B65" s="11"/>
      <c r="C65" s="25"/>
      <c r="D65" s="12">
        <f>SUM(D57:D64)</f>
        <v>4277.8061030000008</v>
      </c>
      <c r="E65" s="12">
        <f t="shared" ref="E65:K65" si="20">SUM(E57:E64)</f>
        <v>2400.1127229999997</v>
      </c>
      <c r="F65" s="12">
        <f t="shared" si="20"/>
        <v>1208.26064</v>
      </c>
      <c r="G65" s="12">
        <f t="shared" si="20"/>
        <v>0</v>
      </c>
      <c r="H65" s="12">
        <f t="shared" si="20"/>
        <v>3608.3733629999997</v>
      </c>
      <c r="I65" s="12">
        <f t="shared" si="20"/>
        <v>775.57594700000004</v>
      </c>
      <c r="J65" s="12">
        <f t="shared" si="20"/>
        <v>2834.7030810000001</v>
      </c>
      <c r="K65" s="12">
        <f t="shared" si="20"/>
        <v>3952.1384280000002</v>
      </c>
    </row>
    <row r="66" spans="1:11" x14ac:dyDescent="0.3">
      <c r="A66" s="30" t="s">
        <v>21</v>
      </c>
      <c r="B66" s="6" t="s">
        <v>18</v>
      </c>
      <c r="C66" s="13">
        <v>2</v>
      </c>
      <c r="D66" s="7">
        <v>96.851282999999995</v>
      </c>
      <c r="E66" s="7">
        <f t="shared" ref="E66:E85" si="21">IF(C66=1,H66,0)</f>
        <v>0</v>
      </c>
      <c r="F66" s="7">
        <f t="shared" ref="F66:F85" si="22">IF(C66=2,H66,0)</f>
        <v>72.638462000000004</v>
      </c>
      <c r="G66" s="7">
        <f t="shared" ref="G66:G85" si="23">IF(C66=3,H66,0)</f>
        <v>0</v>
      </c>
      <c r="H66" s="7">
        <v>72.638462000000004</v>
      </c>
      <c r="I66" s="7">
        <v>34.947270000000003</v>
      </c>
      <c r="J66" s="7">
        <v>37.691192000000001</v>
      </c>
      <c r="K66" s="7">
        <v>83.148724999999999</v>
      </c>
    </row>
    <row r="67" spans="1:11" ht="14.4" customHeight="1" x14ac:dyDescent="0.3">
      <c r="A67" s="30"/>
      <c r="B67" s="6" t="s">
        <v>33</v>
      </c>
      <c r="C67" s="13">
        <v>3</v>
      </c>
      <c r="D67" s="7">
        <v>58007.431095</v>
      </c>
      <c r="E67" s="7">
        <f t="shared" si="21"/>
        <v>0</v>
      </c>
      <c r="F67" s="7">
        <f t="shared" si="22"/>
        <v>0</v>
      </c>
      <c r="G67" s="7">
        <f t="shared" si="23"/>
        <v>29003.715548</v>
      </c>
      <c r="H67" s="7">
        <v>29003.715548</v>
      </c>
      <c r="I67" s="7">
        <v>18077.969964</v>
      </c>
      <c r="J67" s="7">
        <v>10925.745584</v>
      </c>
      <c r="K67" s="7">
        <v>46384.934143999999</v>
      </c>
    </row>
    <row r="68" spans="1:11" x14ac:dyDescent="0.3">
      <c r="A68" s="30"/>
      <c r="B68" s="6" t="s">
        <v>71</v>
      </c>
      <c r="C68" s="13">
        <v>2</v>
      </c>
      <c r="D68" s="7">
        <v>48.304018999999997</v>
      </c>
      <c r="E68" s="7">
        <f t="shared" si="21"/>
        <v>0</v>
      </c>
      <c r="F68" s="7">
        <f t="shared" si="22"/>
        <v>36.228014999999999</v>
      </c>
      <c r="G68" s="7">
        <f t="shared" si="23"/>
        <v>0</v>
      </c>
      <c r="H68" s="7">
        <v>36.228014999999999</v>
      </c>
      <c r="I68" s="7">
        <v>29.258430000000001</v>
      </c>
      <c r="J68" s="7">
        <v>6.9695840000000002</v>
      </c>
      <c r="K68" s="7">
        <v>46.398910999999998</v>
      </c>
    </row>
    <row r="69" spans="1:11" x14ac:dyDescent="0.3">
      <c r="A69" s="30"/>
      <c r="B69" s="6" t="s">
        <v>73</v>
      </c>
      <c r="C69" s="13">
        <v>1</v>
      </c>
      <c r="D69" s="7">
        <v>714.10161200000005</v>
      </c>
      <c r="E69" s="7">
        <f t="shared" si="21"/>
        <v>642.69145000000003</v>
      </c>
      <c r="F69" s="7">
        <f t="shared" si="22"/>
        <v>0</v>
      </c>
      <c r="G69" s="7">
        <f t="shared" si="23"/>
        <v>0</v>
      </c>
      <c r="H69" s="7">
        <v>642.69145000000003</v>
      </c>
      <c r="I69" s="7">
        <v>385.95594699999998</v>
      </c>
      <c r="J69" s="7">
        <v>256.73550299999999</v>
      </c>
      <c r="K69" s="7">
        <v>647.93547100000001</v>
      </c>
    </row>
    <row r="70" spans="1:11" x14ac:dyDescent="0.3">
      <c r="A70" s="30"/>
      <c r="B70" s="6" t="s">
        <v>77</v>
      </c>
      <c r="C70" s="13">
        <v>3</v>
      </c>
      <c r="D70" s="7">
        <v>86828.838011999993</v>
      </c>
      <c r="E70" s="7">
        <f t="shared" si="21"/>
        <v>0</v>
      </c>
      <c r="F70" s="7">
        <f t="shared" si="22"/>
        <v>0</v>
      </c>
      <c r="G70" s="7">
        <f t="shared" si="23"/>
        <v>43414.419005999996</v>
      </c>
      <c r="H70" s="7">
        <v>43414.419005999996</v>
      </c>
      <c r="I70" s="7">
        <v>35036.193113000001</v>
      </c>
      <c r="J70" s="7">
        <v>8378.2258920000004</v>
      </c>
      <c r="K70" s="7">
        <v>57178.206061999997</v>
      </c>
    </row>
    <row r="71" spans="1:11" x14ac:dyDescent="0.3">
      <c r="A71" s="30"/>
      <c r="B71" s="6" t="s">
        <v>82</v>
      </c>
      <c r="C71" s="13">
        <v>3</v>
      </c>
      <c r="D71" s="7">
        <v>23918.773031000001</v>
      </c>
      <c r="E71" s="7">
        <f t="shared" si="21"/>
        <v>0</v>
      </c>
      <c r="F71" s="7">
        <f t="shared" si="22"/>
        <v>0</v>
      </c>
      <c r="G71" s="7">
        <f t="shared" si="23"/>
        <v>11959.386515</v>
      </c>
      <c r="H71" s="7">
        <v>11959.386515</v>
      </c>
      <c r="I71" s="7">
        <v>15930.911556999999</v>
      </c>
      <c r="J71" s="7">
        <v>0</v>
      </c>
      <c r="K71" s="7">
        <v>20791.017273000001</v>
      </c>
    </row>
    <row r="72" spans="1:11" x14ac:dyDescent="0.3">
      <c r="A72" s="30"/>
      <c r="B72" s="6" t="s">
        <v>84</v>
      </c>
      <c r="C72" s="13">
        <v>2</v>
      </c>
      <c r="D72" s="7">
        <v>11.500878999999999</v>
      </c>
      <c r="E72" s="7">
        <f t="shared" si="21"/>
        <v>0</v>
      </c>
      <c r="F72" s="7">
        <f t="shared" si="22"/>
        <v>8.6256599999999999</v>
      </c>
      <c r="G72" s="7">
        <f t="shared" si="23"/>
        <v>0</v>
      </c>
      <c r="H72" s="7">
        <v>8.6256599999999999</v>
      </c>
      <c r="I72" s="7">
        <v>0</v>
      </c>
      <c r="J72" s="7">
        <v>8.6256599999999999</v>
      </c>
      <c r="K72" s="7">
        <v>9.7959209999999999</v>
      </c>
    </row>
    <row r="73" spans="1:11" x14ac:dyDescent="0.3">
      <c r="A73" s="30"/>
      <c r="B73" s="6" t="s">
        <v>86</v>
      </c>
      <c r="C73" s="13">
        <v>2</v>
      </c>
      <c r="D73" s="7">
        <v>2514.7213539999998</v>
      </c>
      <c r="E73" s="7">
        <f t="shared" si="21"/>
        <v>0</v>
      </c>
      <c r="F73" s="7">
        <f t="shared" si="22"/>
        <v>1886.041015</v>
      </c>
      <c r="G73" s="7">
        <f t="shared" si="23"/>
        <v>0</v>
      </c>
      <c r="H73" s="7">
        <v>1886.041015</v>
      </c>
      <c r="I73" s="7">
        <v>1311.533719</v>
      </c>
      <c r="J73" s="7">
        <v>574.507296</v>
      </c>
      <c r="K73" s="7">
        <v>2141.6651419999998</v>
      </c>
    </row>
    <row r="74" spans="1:11" x14ac:dyDescent="0.3">
      <c r="A74" s="30"/>
      <c r="B74" s="6" t="s">
        <v>88</v>
      </c>
      <c r="C74" s="13">
        <v>1</v>
      </c>
      <c r="D74" s="7">
        <v>60.99474</v>
      </c>
      <c r="E74" s="7">
        <f t="shared" si="21"/>
        <v>54.895265999999999</v>
      </c>
      <c r="F74" s="7">
        <f t="shared" si="22"/>
        <v>0</v>
      </c>
      <c r="G74" s="7">
        <f t="shared" si="23"/>
        <v>0</v>
      </c>
      <c r="H74" s="7">
        <v>54.895265999999999</v>
      </c>
      <c r="I74" s="7">
        <v>3.4814289999999999</v>
      </c>
      <c r="J74" s="7">
        <v>51.413837000000001</v>
      </c>
      <c r="K74" s="7">
        <v>60.725867999999998</v>
      </c>
    </row>
    <row r="75" spans="1:11" x14ac:dyDescent="0.3">
      <c r="A75" s="30"/>
      <c r="B75" s="6" t="s">
        <v>93</v>
      </c>
      <c r="C75" s="13">
        <v>2</v>
      </c>
      <c r="D75" s="7">
        <v>360.84699899999998</v>
      </c>
      <c r="E75" s="7">
        <f t="shared" si="21"/>
        <v>0</v>
      </c>
      <c r="F75" s="7">
        <f t="shared" si="22"/>
        <v>270.63524899999999</v>
      </c>
      <c r="G75" s="7">
        <f t="shared" si="23"/>
        <v>0</v>
      </c>
      <c r="H75" s="7">
        <v>270.63524899999999</v>
      </c>
      <c r="I75" s="7">
        <v>2.4463430000000002</v>
      </c>
      <c r="J75" s="7">
        <v>268.18890599999997</v>
      </c>
      <c r="K75" s="7">
        <v>302.86861599999997</v>
      </c>
    </row>
    <row r="76" spans="1:11" x14ac:dyDescent="0.3">
      <c r="A76" s="30"/>
      <c r="B76" s="6" t="s">
        <v>97</v>
      </c>
      <c r="C76" s="13">
        <v>1</v>
      </c>
      <c r="D76" s="7">
        <v>105.804057</v>
      </c>
      <c r="E76" s="7">
        <f t="shared" si="21"/>
        <v>95.223652000000001</v>
      </c>
      <c r="F76" s="7">
        <f t="shared" si="22"/>
        <v>0</v>
      </c>
      <c r="G76" s="7">
        <f t="shared" si="23"/>
        <v>0</v>
      </c>
      <c r="H76" s="7">
        <v>95.223652000000001</v>
      </c>
      <c r="I76" s="7">
        <v>1.314284</v>
      </c>
      <c r="J76" s="7">
        <v>93.909368000000001</v>
      </c>
      <c r="K76" s="7">
        <v>102.482071</v>
      </c>
    </row>
    <row r="77" spans="1:11" x14ac:dyDescent="0.3">
      <c r="A77" s="30"/>
      <c r="B77" s="6" t="s">
        <v>98</v>
      </c>
      <c r="C77" s="13">
        <v>2</v>
      </c>
      <c r="D77" s="7">
        <v>22.824045999999999</v>
      </c>
      <c r="E77" s="7">
        <f t="shared" si="21"/>
        <v>0</v>
      </c>
      <c r="F77" s="7">
        <f t="shared" si="22"/>
        <v>17.118034999999999</v>
      </c>
      <c r="G77" s="7">
        <f t="shared" si="23"/>
        <v>0</v>
      </c>
      <c r="H77" s="7">
        <v>17.118034999999999</v>
      </c>
      <c r="I77" s="7">
        <v>21.618701999999999</v>
      </c>
      <c r="J77" s="7">
        <v>0</v>
      </c>
      <c r="K77" s="7">
        <v>22.824047</v>
      </c>
    </row>
    <row r="78" spans="1:11" x14ac:dyDescent="0.3">
      <c r="A78" s="30"/>
      <c r="B78" s="6" t="s">
        <v>101</v>
      </c>
      <c r="C78" s="13">
        <v>1</v>
      </c>
      <c r="D78" s="7">
        <v>206.472802</v>
      </c>
      <c r="E78" s="7">
        <f t="shared" si="21"/>
        <v>185.82552200000001</v>
      </c>
      <c r="F78" s="7">
        <f t="shared" si="22"/>
        <v>0</v>
      </c>
      <c r="G78" s="7">
        <f t="shared" si="23"/>
        <v>0</v>
      </c>
      <c r="H78" s="7">
        <v>185.82552200000001</v>
      </c>
      <c r="I78" s="7">
        <v>138.800679</v>
      </c>
      <c r="J78" s="7">
        <v>47.024842</v>
      </c>
      <c r="K78" s="7">
        <v>189.45898299999999</v>
      </c>
    </row>
    <row r="79" spans="1:11" x14ac:dyDescent="0.3">
      <c r="A79" s="30"/>
      <c r="B79" s="6" t="s">
        <v>107</v>
      </c>
      <c r="C79" s="13">
        <v>2</v>
      </c>
      <c r="D79" s="7">
        <v>54.482050000000001</v>
      </c>
      <c r="E79" s="7">
        <f t="shared" si="21"/>
        <v>0</v>
      </c>
      <c r="F79" s="7">
        <f t="shared" si="22"/>
        <v>40.861536999999998</v>
      </c>
      <c r="G79" s="7">
        <f t="shared" si="23"/>
        <v>0</v>
      </c>
      <c r="H79" s="7">
        <v>40.861536999999998</v>
      </c>
      <c r="I79" s="7">
        <v>7.2680189999999998</v>
      </c>
      <c r="J79" s="7">
        <v>33.593519000000001</v>
      </c>
      <c r="K79" s="7">
        <v>3.0000000000000001E-6</v>
      </c>
    </row>
    <row r="80" spans="1:11" x14ac:dyDescent="0.3">
      <c r="A80" s="30"/>
      <c r="B80" s="6" t="s">
        <v>109</v>
      </c>
      <c r="C80" s="13">
        <v>2</v>
      </c>
      <c r="D80" s="7">
        <v>5390.6150939999998</v>
      </c>
      <c r="E80" s="7">
        <f t="shared" si="21"/>
        <v>0</v>
      </c>
      <c r="F80" s="7">
        <f t="shared" si="22"/>
        <v>4042.9613210000002</v>
      </c>
      <c r="G80" s="7">
        <f t="shared" si="23"/>
        <v>0</v>
      </c>
      <c r="H80" s="7">
        <v>4042.9613210000002</v>
      </c>
      <c r="I80" s="7">
        <v>1351.7007639999999</v>
      </c>
      <c r="J80" s="7">
        <v>2691.2605570000001</v>
      </c>
      <c r="K80" s="7">
        <v>4373.630486</v>
      </c>
    </row>
    <row r="81" spans="1:11" x14ac:dyDescent="0.3">
      <c r="A81" s="30"/>
      <c r="B81" s="6" t="s">
        <v>114</v>
      </c>
      <c r="C81" s="13">
        <v>1</v>
      </c>
      <c r="D81" s="7">
        <v>90.406910999999994</v>
      </c>
      <c r="E81" s="7">
        <f t="shared" si="21"/>
        <v>81.366219000000001</v>
      </c>
      <c r="F81" s="7">
        <f t="shared" si="22"/>
        <v>0</v>
      </c>
      <c r="G81" s="7">
        <f t="shared" si="23"/>
        <v>0</v>
      </c>
      <c r="H81" s="7">
        <v>81.366219000000001</v>
      </c>
      <c r="I81" s="7">
        <v>32.632539000000001</v>
      </c>
      <c r="J81" s="7">
        <v>48.733680999999997</v>
      </c>
      <c r="K81" s="7">
        <v>88.358365000000006</v>
      </c>
    </row>
    <row r="82" spans="1:11" x14ac:dyDescent="0.3">
      <c r="A82" s="30"/>
      <c r="B82" s="6" t="s">
        <v>117</v>
      </c>
      <c r="C82" s="13">
        <v>2</v>
      </c>
      <c r="D82" s="7">
        <v>58.089053</v>
      </c>
      <c r="E82" s="7">
        <f t="shared" si="21"/>
        <v>0</v>
      </c>
      <c r="F82" s="7">
        <f t="shared" si="22"/>
        <v>43.566789999999997</v>
      </c>
      <c r="G82" s="7">
        <f t="shared" si="23"/>
        <v>0</v>
      </c>
      <c r="H82" s="7">
        <v>43.566789999999997</v>
      </c>
      <c r="I82" s="7">
        <v>0</v>
      </c>
      <c r="J82" s="7">
        <v>43.566789999999997</v>
      </c>
      <c r="K82" s="7">
        <v>47.379455999999998</v>
      </c>
    </row>
    <row r="83" spans="1:11" x14ac:dyDescent="0.3">
      <c r="A83" s="30"/>
      <c r="B83" s="6" t="s">
        <v>119</v>
      </c>
      <c r="C83" s="13">
        <v>2</v>
      </c>
      <c r="D83" s="7">
        <v>215.456807</v>
      </c>
      <c r="E83" s="7">
        <f t="shared" si="21"/>
        <v>0</v>
      </c>
      <c r="F83" s="7">
        <f t="shared" si="22"/>
        <v>161.59260499999999</v>
      </c>
      <c r="G83" s="7">
        <f t="shared" si="23"/>
        <v>0</v>
      </c>
      <c r="H83" s="7">
        <v>161.59260499999999</v>
      </c>
      <c r="I83" s="7">
        <v>92.062827999999996</v>
      </c>
      <c r="J83" s="7">
        <v>69.529777999999993</v>
      </c>
      <c r="K83" s="7">
        <v>161.29754800000001</v>
      </c>
    </row>
    <row r="84" spans="1:11" x14ac:dyDescent="0.3">
      <c r="A84" s="30"/>
      <c r="B84" s="6" t="s">
        <v>120</v>
      </c>
      <c r="C84" s="13">
        <v>2</v>
      </c>
      <c r="D84" s="7">
        <v>304.11161499999997</v>
      </c>
      <c r="E84" s="7">
        <f t="shared" si="21"/>
        <v>0</v>
      </c>
      <c r="F84" s="7">
        <f t="shared" si="22"/>
        <v>228.08371099999999</v>
      </c>
      <c r="G84" s="7">
        <f t="shared" si="23"/>
        <v>0</v>
      </c>
      <c r="H84" s="7">
        <v>228.08371099999999</v>
      </c>
      <c r="I84" s="7">
        <v>4.1219840000000003</v>
      </c>
      <c r="J84" s="7">
        <v>223.961726</v>
      </c>
      <c r="K84" s="7">
        <v>268.18780900000002</v>
      </c>
    </row>
    <row r="85" spans="1:11" x14ac:dyDescent="0.3">
      <c r="A85" s="30"/>
      <c r="B85" s="6" t="s">
        <v>122</v>
      </c>
      <c r="C85" s="13">
        <v>3</v>
      </c>
      <c r="D85" s="7">
        <v>10192.793125</v>
      </c>
      <c r="E85" s="7">
        <f t="shared" si="21"/>
        <v>0</v>
      </c>
      <c r="F85" s="7">
        <f t="shared" si="22"/>
        <v>0</v>
      </c>
      <c r="G85" s="7">
        <f t="shared" si="23"/>
        <v>5096.3965630000002</v>
      </c>
      <c r="H85" s="7">
        <v>5096.3965630000002</v>
      </c>
      <c r="I85" s="7">
        <v>2281.3816310000002</v>
      </c>
      <c r="J85" s="7">
        <v>2815.014932</v>
      </c>
      <c r="K85" s="7">
        <v>5775.7136549999996</v>
      </c>
    </row>
    <row r="86" spans="1:11" x14ac:dyDescent="0.3">
      <c r="A86" s="14" t="str">
        <f>CONCATENATE(A66," Total")</f>
        <v>Blue Oak Total</v>
      </c>
      <c r="B86" s="11"/>
      <c r="C86" s="25"/>
      <c r="D86" s="12">
        <f>SUM(D66:D85)</f>
        <v>189203.418584</v>
      </c>
      <c r="E86" s="12">
        <f t="shared" ref="E86:K86" si="24">SUM(E66:E85)</f>
        <v>1060.002109</v>
      </c>
      <c r="F86" s="12">
        <f t="shared" si="24"/>
        <v>6808.3523999999998</v>
      </c>
      <c r="G86" s="12">
        <f t="shared" si="24"/>
        <v>89473.917631999997</v>
      </c>
      <c r="H86" s="12">
        <f t="shared" si="24"/>
        <v>97342.272141000009</v>
      </c>
      <c r="I86" s="12">
        <f t="shared" si="24"/>
        <v>74743.599201999998</v>
      </c>
      <c r="J86" s="12">
        <f t="shared" si="24"/>
        <v>26574.698647000005</v>
      </c>
      <c r="K86" s="12">
        <f t="shared" si="24"/>
        <v>138676.02855599998</v>
      </c>
    </row>
    <row r="87" spans="1:11" x14ac:dyDescent="0.3">
      <c r="A87" s="30" t="s">
        <v>95</v>
      </c>
      <c r="B87" s="6" t="s">
        <v>94</v>
      </c>
      <c r="C87" s="13">
        <v>2</v>
      </c>
      <c r="D87" s="7">
        <v>6.5357500000000002</v>
      </c>
      <c r="E87" s="7">
        <f>IF(C87=1,H87,0)</f>
        <v>0</v>
      </c>
      <c r="F87" s="7">
        <f>IF(C87=2,H87,0)</f>
        <v>4.9018119999999996</v>
      </c>
      <c r="G87" s="7">
        <f>IF(C87=3,H87,0)</f>
        <v>0</v>
      </c>
      <c r="H87" s="7">
        <v>4.9018119999999996</v>
      </c>
      <c r="I87" s="7">
        <v>6.5357500000000002</v>
      </c>
      <c r="J87" s="7">
        <v>0</v>
      </c>
      <c r="K87" s="7">
        <v>6.5357500000000002</v>
      </c>
    </row>
    <row r="88" spans="1:11" x14ac:dyDescent="0.3">
      <c r="A88" s="30"/>
      <c r="B88" s="6" t="s">
        <v>114</v>
      </c>
      <c r="C88" s="13">
        <v>2</v>
      </c>
      <c r="D88" s="7">
        <v>9.8531420000000001</v>
      </c>
      <c r="E88" s="7">
        <f>IF(C88=1,H88,0)</f>
        <v>0</v>
      </c>
      <c r="F88" s="7">
        <f>IF(C88=2,H88,0)</f>
        <v>7.3898570000000001</v>
      </c>
      <c r="G88" s="7">
        <f>IF(C88=3,H88,0)</f>
        <v>0</v>
      </c>
      <c r="H88" s="7">
        <v>7.3898570000000001</v>
      </c>
      <c r="I88" s="7">
        <v>5.1706089999999998</v>
      </c>
      <c r="J88" s="7">
        <v>2.2192479999999999</v>
      </c>
      <c r="K88" s="7">
        <v>9.8531420000000001</v>
      </c>
    </row>
    <row r="89" spans="1:11" x14ac:dyDescent="0.3">
      <c r="A89" s="14" t="str">
        <f>CONCATENATE(A87," Total")</f>
        <v>Blueblossom Ceanothus Total</v>
      </c>
      <c r="B89" s="11"/>
      <c r="C89" s="25"/>
      <c r="D89" s="12">
        <f>SUM(D87:D88)</f>
        <v>16.388891999999998</v>
      </c>
      <c r="E89" s="12">
        <f t="shared" ref="E89:K89" si="25">SUM(E87:E88)</f>
        <v>0</v>
      </c>
      <c r="F89" s="12">
        <f t="shared" si="25"/>
        <v>12.291668999999999</v>
      </c>
      <c r="G89" s="12">
        <f t="shared" si="25"/>
        <v>0</v>
      </c>
      <c r="H89" s="12">
        <f t="shared" si="25"/>
        <v>12.291668999999999</v>
      </c>
      <c r="I89" s="12">
        <f t="shared" si="25"/>
        <v>11.706358999999999</v>
      </c>
      <c r="J89" s="12">
        <f t="shared" si="25"/>
        <v>2.2192479999999999</v>
      </c>
      <c r="K89" s="12">
        <f t="shared" si="25"/>
        <v>16.388891999999998</v>
      </c>
    </row>
    <row r="90" spans="1:11" x14ac:dyDescent="0.3">
      <c r="A90" s="30" t="s">
        <v>53</v>
      </c>
      <c r="B90" s="6" t="s">
        <v>49</v>
      </c>
      <c r="C90" s="13">
        <v>2</v>
      </c>
      <c r="D90" s="7">
        <v>426.565225</v>
      </c>
      <c r="E90" s="7">
        <f t="shared" ref="E90:E107" si="26">IF(C90=1,H90,0)</f>
        <v>0</v>
      </c>
      <c r="F90" s="7">
        <f t="shared" ref="F90:F107" si="27">IF(C90=2,H90,0)</f>
        <v>319.92391900000001</v>
      </c>
      <c r="G90" s="7">
        <f t="shared" ref="G90:G107" si="28">IF(C90=3,H90,0)</f>
        <v>0</v>
      </c>
      <c r="H90" s="7">
        <v>319.92391900000001</v>
      </c>
      <c r="I90" s="7">
        <v>88.462136000000001</v>
      </c>
      <c r="J90" s="7">
        <v>231.461783</v>
      </c>
      <c r="K90" s="7">
        <v>358.88407799999999</v>
      </c>
    </row>
    <row r="91" spans="1:11" x14ac:dyDescent="0.3">
      <c r="A91" s="30"/>
      <c r="B91" s="6" t="s">
        <v>71</v>
      </c>
      <c r="C91" s="13">
        <v>3</v>
      </c>
      <c r="D91" s="7">
        <v>17888.174932000002</v>
      </c>
      <c r="E91" s="7">
        <f t="shared" si="26"/>
        <v>0</v>
      </c>
      <c r="F91" s="7">
        <f t="shared" si="27"/>
        <v>0</v>
      </c>
      <c r="G91" s="7">
        <f t="shared" si="28"/>
        <v>8944.0874660000009</v>
      </c>
      <c r="H91" s="7">
        <v>8944.0874660000009</v>
      </c>
      <c r="I91" s="7">
        <v>12244.227051</v>
      </c>
      <c r="J91" s="7">
        <v>0</v>
      </c>
      <c r="K91" s="7">
        <v>16624.663787000001</v>
      </c>
    </row>
    <row r="92" spans="1:11" x14ac:dyDescent="0.3">
      <c r="A92" s="30"/>
      <c r="B92" s="6" t="s">
        <v>73</v>
      </c>
      <c r="C92" s="13">
        <v>2</v>
      </c>
      <c r="D92" s="7">
        <v>413.19979499999999</v>
      </c>
      <c r="E92" s="7">
        <f t="shared" si="26"/>
        <v>0</v>
      </c>
      <c r="F92" s="7">
        <f t="shared" si="27"/>
        <v>309.89984600000003</v>
      </c>
      <c r="G92" s="7">
        <f t="shared" si="28"/>
        <v>0</v>
      </c>
      <c r="H92" s="7">
        <v>309.89984600000003</v>
      </c>
      <c r="I92" s="7">
        <v>171.20986500000001</v>
      </c>
      <c r="J92" s="7">
        <v>138.68998099999999</v>
      </c>
      <c r="K92" s="7">
        <v>323.24573199999998</v>
      </c>
    </row>
    <row r="93" spans="1:11" x14ac:dyDescent="0.3">
      <c r="A93" s="30"/>
      <c r="B93" s="6" t="s">
        <v>77</v>
      </c>
      <c r="C93" s="13">
        <v>2</v>
      </c>
      <c r="D93" s="7">
        <v>5224.1663099999996</v>
      </c>
      <c r="E93" s="7">
        <f t="shared" si="26"/>
        <v>0</v>
      </c>
      <c r="F93" s="7">
        <f t="shared" si="27"/>
        <v>3918.1247320000002</v>
      </c>
      <c r="G93" s="7">
        <f t="shared" si="28"/>
        <v>0</v>
      </c>
      <c r="H93" s="7">
        <v>3918.1247320000002</v>
      </c>
      <c r="I93" s="7">
        <v>2434.4953869999999</v>
      </c>
      <c r="J93" s="7">
        <v>1483.6293459999999</v>
      </c>
      <c r="K93" s="7">
        <v>4643.620527</v>
      </c>
    </row>
    <row r="94" spans="1:11" x14ac:dyDescent="0.3">
      <c r="A94" s="30"/>
      <c r="B94" s="6" t="s">
        <v>84</v>
      </c>
      <c r="C94" s="13">
        <v>2</v>
      </c>
      <c r="D94" s="7">
        <v>2.7251999999999998E-2</v>
      </c>
      <c r="E94" s="7">
        <f t="shared" si="26"/>
        <v>0</v>
      </c>
      <c r="F94" s="7">
        <f t="shared" si="27"/>
        <v>2.0438999999999999E-2</v>
      </c>
      <c r="G94" s="7">
        <f t="shared" si="28"/>
        <v>0</v>
      </c>
      <c r="H94" s="7">
        <v>2.0438999999999999E-2</v>
      </c>
      <c r="I94" s="7">
        <v>0</v>
      </c>
      <c r="J94" s="7">
        <v>2.0438999999999999E-2</v>
      </c>
      <c r="K94" s="7">
        <v>2.7251999999999998E-2</v>
      </c>
    </row>
    <row r="95" spans="1:11" x14ac:dyDescent="0.3">
      <c r="A95" s="30"/>
      <c r="B95" s="6" t="s">
        <v>86</v>
      </c>
      <c r="C95" s="13">
        <v>2</v>
      </c>
      <c r="D95" s="7">
        <v>1285.8313920000001</v>
      </c>
      <c r="E95" s="7">
        <f t="shared" si="26"/>
        <v>0</v>
      </c>
      <c r="F95" s="7">
        <f t="shared" si="27"/>
        <v>964.37354400000004</v>
      </c>
      <c r="G95" s="7">
        <f t="shared" si="28"/>
        <v>0</v>
      </c>
      <c r="H95" s="7">
        <v>964.37354400000004</v>
      </c>
      <c r="I95" s="7">
        <v>495.05811299999999</v>
      </c>
      <c r="J95" s="7">
        <v>469.31543099999999</v>
      </c>
      <c r="K95" s="7">
        <v>1114.1826759999999</v>
      </c>
    </row>
    <row r="96" spans="1:11" x14ac:dyDescent="0.3">
      <c r="A96" s="30"/>
      <c r="B96" s="6" t="s">
        <v>88</v>
      </c>
      <c r="C96" s="13">
        <v>2</v>
      </c>
      <c r="D96" s="7">
        <v>642.52700500000003</v>
      </c>
      <c r="E96" s="7">
        <f t="shared" si="26"/>
        <v>0</v>
      </c>
      <c r="F96" s="7">
        <f t="shared" si="27"/>
        <v>481.89525400000002</v>
      </c>
      <c r="G96" s="7">
        <f t="shared" si="28"/>
        <v>0</v>
      </c>
      <c r="H96" s="7">
        <v>481.89525400000002</v>
      </c>
      <c r="I96" s="7">
        <v>170.204037</v>
      </c>
      <c r="J96" s="7">
        <v>311.691216</v>
      </c>
      <c r="K96" s="7">
        <v>524.86026800000002</v>
      </c>
    </row>
    <row r="97" spans="1:11" x14ac:dyDescent="0.3">
      <c r="A97" s="30"/>
      <c r="B97" s="6" t="s">
        <v>94</v>
      </c>
      <c r="C97" s="13">
        <v>2</v>
      </c>
      <c r="D97" s="7">
        <v>940.43758800000001</v>
      </c>
      <c r="E97" s="7">
        <f t="shared" si="26"/>
        <v>0</v>
      </c>
      <c r="F97" s="7">
        <f t="shared" si="27"/>
        <v>705.32819099999995</v>
      </c>
      <c r="G97" s="7">
        <f t="shared" si="28"/>
        <v>0</v>
      </c>
      <c r="H97" s="7">
        <v>705.32819099999995</v>
      </c>
      <c r="I97" s="7">
        <v>719.142019</v>
      </c>
      <c r="J97" s="7">
        <v>0</v>
      </c>
      <c r="K97" s="7">
        <v>937.36598100000003</v>
      </c>
    </row>
    <row r="98" spans="1:11" x14ac:dyDescent="0.3">
      <c r="A98" s="30"/>
      <c r="B98" s="6" t="s">
        <v>97</v>
      </c>
      <c r="C98" s="13">
        <v>2</v>
      </c>
      <c r="D98" s="7">
        <v>6.6938930000000001</v>
      </c>
      <c r="E98" s="7">
        <f t="shared" si="26"/>
        <v>0</v>
      </c>
      <c r="F98" s="7">
        <f t="shared" si="27"/>
        <v>5.0204199999999997</v>
      </c>
      <c r="G98" s="7">
        <f t="shared" si="28"/>
        <v>0</v>
      </c>
      <c r="H98" s="7">
        <v>5.0204199999999997</v>
      </c>
      <c r="I98" s="7">
        <v>9.8755999999999997E-2</v>
      </c>
      <c r="J98" s="7">
        <v>4.9216629999999997</v>
      </c>
      <c r="K98" s="7">
        <v>6.6938930000000001</v>
      </c>
    </row>
    <row r="99" spans="1:11" x14ac:dyDescent="0.3">
      <c r="A99" s="30"/>
      <c r="B99" s="6" t="s">
        <v>98</v>
      </c>
      <c r="C99" s="13">
        <v>1</v>
      </c>
      <c r="D99" s="7">
        <v>6.4202680000000001</v>
      </c>
      <c r="E99" s="7">
        <f t="shared" si="26"/>
        <v>5.7782410000000004</v>
      </c>
      <c r="F99" s="7">
        <f t="shared" si="27"/>
        <v>0</v>
      </c>
      <c r="G99" s="7">
        <f t="shared" si="28"/>
        <v>0</v>
      </c>
      <c r="H99" s="7">
        <v>5.7782410000000004</v>
      </c>
      <c r="I99" s="7">
        <v>5.1453189999999998</v>
      </c>
      <c r="J99" s="7">
        <v>0.63292199999999998</v>
      </c>
      <c r="K99" s="7">
        <v>6.3330320000000002</v>
      </c>
    </row>
    <row r="100" spans="1:11" x14ac:dyDescent="0.3">
      <c r="A100" s="30"/>
      <c r="B100" s="6" t="s">
        <v>101</v>
      </c>
      <c r="C100" s="13">
        <v>2</v>
      </c>
      <c r="D100" s="7">
        <v>1586.636297</v>
      </c>
      <c r="E100" s="7">
        <f t="shared" si="26"/>
        <v>0</v>
      </c>
      <c r="F100" s="7">
        <f t="shared" si="27"/>
        <v>1189.9772230000001</v>
      </c>
      <c r="G100" s="7">
        <f t="shared" si="28"/>
        <v>0</v>
      </c>
      <c r="H100" s="7">
        <v>1189.9772230000001</v>
      </c>
      <c r="I100" s="7">
        <v>868.30898400000001</v>
      </c>
      <c r="J100" s="7">
        <v>321.66823900000003</v>
      </c>
      <c r="K100" s="7">
        <v>1375.176344</v>
      </c>
    </row>
    <row r="101" spans="1:11" x14ac:dyDescent="0.3">
      <c r="A101" s="30"/>
      <c r="B101" s="6" t="s">
        <v>103</v>
      </c>
      <c r="C101" s="13">
        <v>2</v>
      </c>
      <c r="D101" s="7">
        <v>0.61309000000000002</v>
      </c>
      <c r="E101" s="7">
        <f t="shared" si="26"/>
        <v>0</v>
      </c>
      <c r="F101" s="7">
        <f t="shared" si="27"/>
        <v>0.459818</v>
      </c>
      <c r="G101" s="7">
        <f t="shared" si="28"/>
        <v>0</v>
      </c>
      <c r="H101" s="7">
        <v>0.459818</v>
      </c>
      <c r="I101" s="7">
        <v>0</v>
      </c>
      <c r="J101" s="7">
        <v>0.459818</v>
      </c>
      <c r="K101" s="7">
        <v>0.61309000000000002</v>
      </c>
    </row>
    <row r="102" spans="1:11" x14ac:dyDescent="0.3">
      <c r="A102" s="30"/>
      <c r="B102" s="6" t="s">
        <v>109</v>
      </c>
      <c r="C102" s="13">
        <v>3</v>
      </c>
      <c r="D102" s="7">
        <v>12701.475869</v>
      </c>
      <c r="E102" s="7">
        <f t="shared" si="26"/>
        <v>0</v>
      </c>
      <c r="F102" s="7">
        <f t="shared" si="27"/>
        <v>0</v>
      </c>
      <c r="G102" s="7">
        <f t="shared" si="28"/>
        <v>6350.7379339999998</v>
      </c>
      <c r="H102" s="7">
        <v>6350.7379339999998</v>
      </c>
      <c r="I102" s="7">
        <v>9582.6293920000007</v>
      </c>
      <c r="J102" s="7">
        <v>0</v>
      </c>
      <c r="K102" s="7">
        <v>12226.430562</v>
      </c>
    </row>
    <row r="103" spans="1:11" x14ac:dyDescent="0.3">
      <c r="A103" s="30"/>
      <c r="B103" s="6" t="s">
        <v>114</v>
      </c>
      <c r="C103" s="13">
        <v>2</v>
      </c>
      <c r="D103" s="7">
        <v>4669.8905590000004</v>
      </c>
      <c r="E103" s="7">
        <f t="shared" si="26"/>
        <v>0</v>
      </c>
      <c r="F103" s="7">
        <f t="shared" si="27"/>
        <v>3502.417919</v>
      </c>
      <c r="G103" s="7">
        <f t="shared" si="28"/>
        <v>0</v>
      </c>
      <c r="H103" s="7">
        <v>3502.417919</v>
      </c>
      <c r="I103" s="7">
        <v>1218.4217719999999</v>
      </c>
      <c r="J103" s="7">
        <v>2283.9961480000002</v>
      </c>
      <c r="K103" s="7">
        <v>3596.1392409999999</v>
      </c>
    </row>
    <row r="104" spans="1:11" x14ac:dyDescent="0.3">
      <c r="A104" s="30"/>
      <c r="B104" s="6" t="s">
        <v>117</v>
      </c>
      <c r="C104" s="13">
        <v>2</v>
      </c>
      <c r="D104" s="7">
        <v>707.99992999999995</v>
      </c>
      <c r="E104" s="7">
        <f t="shared" si="26"/>
        <v>0</v>
      </c>
      <c r="F104" s="7">
        <f t="shared" si="27"/>
        <v>530.99994700000002</v>
      </c>
      <c r="G104" s="7">
        <f t="shared" si="28"/>
        <v>0</v>
      </c>
      <c r="H104" s="7">
        <v>530.99994700000002</v>
      </c>
      <c r="I104" s="7">
        <v>206.27552499999999</v>
      </c>
      <c r="J104" s="7">
        <v>324.724423</v>
      </c>
      <c r="K104" s="7">
        <v>615.70238099999995</v>
      </c>
    </row>
    <row r="105" spans="1:11" x14ac:dyDescent="0.3">
      <c r="A105" s="30"/>
      <c r="B105" s="6" t="s">
        <v>119</v>
      </c>
      <c r="C105" s="13">
        <v>2</v>
      </c>
      <c r="D105" s="7">
        <v>318.47672499999999</v>
      </c>
      <c r="E105" s="7">
        <f t="shared" si="26"/>
        <v>0</v>
      </c>
      <c r="F105" s="7">
        <f t="shared" si="27"/>
        <v>238.85754399999999</v>
      </c>
      <c r="G105" s="7">
        <f t="shared" si="28"/>
        <v>0</v>
      </c>
      <c r="H105" s="7">
        <v>238.85754399999999</v>
      </c>
      <c r="I105" s="7">
        <v>132.22007500000001</v>
      </c>
      <c r="J105" s="7">
        <v>106.637469</v>
      </c>
      <c r="K105" s="7">
        <v>309.46955800000001</v>
      </c>
    </row>
    <row r="106" spans="1:11" x14ac:dyDescent="0.3">
      <c r="A106" s="30"/>
      <c r="B106" s="6" t="s">
        <v>120</v>
      </c>
      <c r="C106" s="13">
        <v>2</v>
      </c>
      <c r="D106" s="7">
        <v>639.63325099999997</v>
      </c>
      <c r="E106" s="7">
        <f t="shared" si="26"/>
        <v>0</v>
      </c>
      <c r="F106" s="7">
        <f t="shared" si="27"/>
        <v>479.72493800000001</v>
      </c>
      <c r="G106" s="7">
        <f t="shared" si="28"/>
        <v>0</v>
      </c>
      <c r="H106" s="7">
        <v>479.72493800000001</v>
      </c>
      <c r="I106" s="7">
        <v>9.7104839999999992</v>
      </c>
      <c r="J106" s="7">
        <v>470.014454</v>
      </c>
      <c r="K106" s="7">
        <v>486.05800799999997</v>
      </c>
    </row>
    <row r="107" spans="1:11" x14ac:dyDescent="0.3">
      <c r="A107" s="30"/>
      <c r="B107" s="6" t="s">
        <v>122</v>
      </c>
      <c r="C107" s="13">
        <v>2</v>
      </c>
      <c r="D107" s="7">
        <v>5.563453</v>
      </c>
      <c r="E107" s="7">
        <f t="shared" si="26"/>
        <v>0</v>
      </c>
      <c r="F107" s="7">
        <f t="shared" si="27"/>
        <v>4.1725899999999996</v>
      </c>
      <c r="G107" s="7">
        <f t="shared" si="28"/>
        <v>0</v>
      </c>
      <c r="H107" s="7">
        <v>4.1725899999999996</v>
      </c>
      <c r="I107" s="7">
        <v>3.5275439999999998</v>
      </c>
      <c r="J107" s="7">
        <v>0.64504499999999998</v>
      </c>
      <c r="K107" s="7">
        <v>5.4211689999999999</v>
      </c>
    </row>
    <row r="108" spans="1:11" x14ac:dyDescent="0.3">
      <c r="A108" s="14" t="str">
        <f>CONCATENATE(A90," Total")</f>
        <v>California Bay Total</v>
      </c>
      <c r="B108" s="11"/>
      <c r="C108" s="25"/>
      <c r="D108" s="12">
        <f>SUM(D90:D107)</f>
        <v>47464.332834000001</v>
      </c>
      <c r="E108" s="12">
        <f t="shared" ref="E108:K108" si="29">SUM(E90:E107)</f>
        <v>5.7782410000000004</v>
      </c>
      <c r="F108" s="12">
        <f t="shared" si="29"/>
        <v>12651.196324</v>
      </c>
      <c r="G108" s="12">
        <f t="shared" si="29"/>
        <v>15294.825400000002</v>
      </c>
      <c r="H108" s="12">
        <f t="shared" si="29"/>
        <v>27951.799965000002</v>
      </c>
      <c r="I108" s="12">
        <f t="shared" si="29"/>
        <v>28349.136459000001</v>
      </c>
      <c r="J108" s="12">
        <f t="shared" si="29"/>
        <v>6148.5083770000001</v>
      </c>
      <c r="K108" s="12">
        <f t="shared" si="29"/>
        <v>43154.887578999995</v>
      </c>
    </row>
    <row r="109" spans="1:11" x14ac:dyDescent="0.3">
      <c r="A109" s="30" t="s">
        <v>74</v>
      </c>
      <c r="B109" s="6" t="s">
        <v>73</v>
      </c>
      <c r="C109" s="13">
        <v>2</v>
      </c>
      <c r="D109" s="7">
        <v>15.102436000000001</v>
      </c>
      <c r="E109" s="7">
        <f t="shared" ref="E109:E114" si="30">IF(C109=1,H109,0)</f>
        <v>0</v>
      </c>
      <c r="F109" s="7">
        <f t="shared" ref="F109:F114" si="31">IF(C109=2,H109,0)</f>
        <v>11.326827</v>
      </c>
      <c r="G109" s="7">
        <f t="shared" ref="G109:G114" si="32">IF(C109=3,H109,0)</f>
        <v>0</v>
      </c>
      <c r="H109" s="7">
        <v>11.326827</v>
      </c>
      <c r="I109" s="7">
        <v>10.285935</v>
      </c>
      <c r="J109" s="7">
        <v>1.0408919999999999</v>
      </c>
      <c r="K109" s="7">
        <v>13.275378</v>
      </c>
    </row>
    <row r="110" spans="1:11" x14ac:dyDescent="0.3">
      <c r="A110" s="30"/>
      <c r="B110" s="6" t="s">
        <v>88</v>
      </c>
      <c r="C110" s="13">
        <v>2</v>
      </c>
      <c r="D110" s="7">
        <v>18.934279</v>
      </c>
      <c r="E110" s="7">
        <f t="shared" si="30"/>
        <v>0</v>
      </c>
      <c r="F110" s="7">
        <f t="shared" si="31"/>
        <v>14.200709</v>
      </c>
      <c r="G110" s="7">
        <f t="shared" si="32"/>
        <v>0</v>
      </c>
      <c r="H110" s="7">
        <v>14.200709</v>
      </c>
      <c r="I110" s="7">
        <v>0</v>
      </c>
      <c r="J110" s="7">
        <v>14.200709</v>
      </c>
      <c r="K110" s="7">
        <v>18.934279</v>
      </c>
    </row>
    <row r="111" spans="1:11" x14ac:dyDescent="0.3">
      <c r="A111" s="30"/>
      <c r="B111" s="6" t="s">
        <v>101</v>
      </c>
      <c r="C111" s="13">
        <v>2</v>
      </c>
      <c r="D111" s="7">
        <v>41.018175999999997</v>
      </c>
      <c r="E111" s="7">
        <f t="shared" si="30"/>
        <v>0</v>
      </c>
      <c r="F111" s="7">
        <f t="shared" si="31"/>
        <v>30.763632000000001</v>
      </c>
      <c r="G111" s="7">
        <f t="shared" si="32"/>
        <v>0</v>
      </c>
      <c r="H111" s="7">
        <v>30.763632000000001</v>
      </c>
      <c r="I111" s="7">
        <v>15.434683</v>
      </c>
      <c r="J111" s="7">
        <v>15.328949</v>
      </c>
      <c r="K111" s="7">
        <v>41.018175999999997</v>
      </c>
    </row>
    <row r="112" spans="1:11" x14ac:dyDescent="0.3">
      <c r="A112" s="30"/>
      <c r="B112" s="6" t="s">
        <v>114</v>
      </c>
      <c r="C112" s="13">
        <v>2</v>
      </c>
      <c r="D112" s="7">
        <v>6.5924240000000003</v>
      </c>
      <c r="E112" s="7">
        <f t="shared" si="30"/>
        <v>0</v>
      </c>
      <c r="F112" s="7">
        <f t="shared" si="31"/>
        <v>4.944318</v>
      </c>
      <c r="G112" s="7">
        <f t="shared" si="32"/>
        <v>0</v>
      </c>
      <c r="H112" s="7">
        <v>4.944318</v>
      </c>
      <c r="I112" s="7">
        <v>0.52504899999999999</v>
      </c>
      <c r="J112" s="7">
        <v>4.4192679999999998</v>
      </c>
      <c r="K112" s="7">
        <v>6.5924240000000003</v>
      </c>
    </row>
    <row r="113" spans="1:11" x14ac:dyDescent="0.3">
      <c r="A113" s="30"/>
      <c r="B113" s="6" t="s">
        <v>120</v>
      </c>
      <c r="C113" s="13">
        <v>2</v>
      </c>
      <c r="D113" s="7">
        <v>10.983883000000001</v>
      </c>
      <c r="E113" s="7">
        <f t="shared" si="30"/>
        <v>0</v>
      </c>
      <c r="F113" s="7">
        <f t="shared" si="31"/>
        <v>8.2379130000000007</v>
      </c>
      <c r="G113" s="7">
        <f t="shared" si="32"/>
        <v>0</v>
      </c>
      <c r="H113" s="7">
        <v>8.2379130000000007</v>
      </c>
      <c r="I113" s="7">
        <v>5.7709510000000002</v>
      </c>
      <c r="J113" s="7">
        <v>2.466961</v>
      </c>
      <c r="K113" s="7">
        <v>10.983883000000001</v>
      </c>
    </row>
    <row r="114" spans="1:11" x14ac:dyDescent="0.3">
      <c r="A114" s="30"/>
      <c r="B114" s="6" t="s">
        <v>122</v>
      </c>
      <c r="C114" s="13">
        <v>2</v>
      </c>
      <c r="D114" s="7">
        <v>17.49371</v>
      </c>
      <c r="E114" s="7">
        <f t="shared" si="30"/>
        <v>0</v>
      </c>
      <c r="F114" s="7">
        <f t="shared" si="31"/>
        <v>13.120283000000001</v>
      </c>
      <c r="G114" s="7">
        <f t="shared" si="32"/>
        <v>0</v>
      </c>
      <c r="H114" s="7">
        <v>13.120283000000001</v>
      </c>
      <c r="I114" s="7">
        <v>9.4250120000000006</v>
      </c>
      <c r="J114" s="7">
        <v>3.695271</v>
      </c>
      <c r="K114" s="7">
        <v>17.49371</v>
      </c>
    </row>
    <row r="115" spans="1:11" x14ac:dyDescent="0.3">
      <c r="A115" s="14" t="str">
        <f>CONCATENATE(A109," Total")</f>
        <v>California Buckeye Total</v>
      </c>
      <c r="B115" s="11"/>
      <c r="C115" s="25"/>
      <c r="D115" s="12">
        <f>SUM(D109:D114)</f>
        <v>110.124908</v>
      </c>
      <c r="E115" s="12">
        <f t="shared" ref="E115:K115" si="33">SUM(E109:E114)</f>
        <v>0</v>
      </c>
      <c r="F115" s="12">
        <f t="shared" si="33"/>
        <v>82.593682000000001</v>
      </c>
      <c r="G115" s="12">
        <f t="shared" si="33"/>
        <v>0</v>
      </c>
      <c r="H115" s="12">
        <f t="shared" si="33"/>
        <v>82.593682000000001</v>
      </c>
      <c r="I115" s="12">
        <f t="shared" si="33"/>
        <v>41.441630000000004</v>
      </c>
      <c r="J115" s="12">
        <f t="shared" si="33"/>
        <v>41.152049999999996</v>
      </c>
      <c r="K115" s="12">
        <f t="shared" si="33"/>
        <v>108.29785000000001</v>
      </c>
    </row>
    <row r="116" spans="1:11" x14ac:dyDescent="0.3">
      <c r="A116" s="24" t="s">
        <v>83</v>
      </c>
      <c r="B116" s="6" t="s">
        <v>82</v>
      </c>
      <c r="C116" s="13">
        <v>2</v>
      </c>
      <c r="D116" s="7">
        <v>190.68884399999999</v>
      </c>
      <c r="E116" s="7">
        <f>IF(C116=1,H116,0)</f>
        <v>0</v>
      </c>
      <c r="F116" s="7">
        <f>IF(C116=2,H116,0)</f>
        <v>143.01663300000001</v>
      </c>
      <c r="G116" s="7">
        <f>IF(C116=3,H116,0)</f>
        <v>0</v>
      </c>
      <c r="H116" s="7">
        <v>143.01663300000001</v>
      </c>
      <c r="I116" s="7">
        <v>190.68884399999999</v>
      </c>
      <c r="J116" s="7">
        <v>0</v>
      </c>
      <c r="K116" s="7">
        <v>190.68884399999999</v>
      </c>
    </row>
    <row r="117" spans="1:11" x14ac:dyDescent="0.3">
      <c r="A117" s="14" t="str">
        <f>CONCATENATE(A116," Total")</f>
        <v>California Juniper (shrub) Total</v>
      </c>
      <c r="B117" s="11"/>
      <c r="C117" s="25"/>
      <c r="D117" s="12">
        <f>SUM(D116)</f>
        <v>190.68884399999999</v>
      </c>
      <c r="E117" s="12">
        <f t="shared" ref="E117:K117" si="34">SUM(E116)</f>
        <v>0</v>
      </c>
      <c r="F117" s="12">
        <f t="shared" si="34"/>
        <v>143.01663300000001</v>
      </c>
      <c r="G117" s="12">
        <f t="shared" si="34"/>
        <v>0</v>
      </c>
      <c r="H117" s="12">
        <f t="shared" si="34"/>
        <v>143.01663300000001</v>
      </c>
      <c r="I117" s="12">
        <f t="shared" si="34"/>
        <v>190.68884399999999</v>
      </c>
      <c r="J117" s="12">
        <f t="shared" si="34"/>
        <v>0</v>
      </c>
      <c r="K117" s="12">
        <f t="shared" si="34"/>
        <v>190.68884399999999</v>
      </c>
    </row>
    <row r="118" spans="1:11" x14ac:dyDescent="0.3">
      <c r="A118" s="30" t="s">
        <v>78</v>
      </c>
      <c r="B118" s="6" t="s">
        <v>77</v>
      </c>
      <c r="C118" s="13">
        <v>2</v>
      </c>
      <c r="D118" s="7">
        <v>285.56087000000002</v>
      </c>
      <c r="E118" s="7">
        <f t="shared" ref="E118:E125" si="35">IF(C118=1,H118,0)</f>
        <v>0</v>
      </c>
      <c r="F118" s="7">
        <f t="shared" ref="F118:F125" si="36">IF(C118=2,H118,0)</f>
        <v>214.17065199999999</v>
      </c>
      <c r="G118" s="7">
        <f t="shared" ref="G118:G125" si="37">IF(C118=3,H118,0)</f>
        <v>0</v>
      </c>
      <c r="H118" s="7">
        <v>214.17065199999999</v>
      </c>
      <c r="I118" s="7">
        <v>167.843333</v>
      </c>
      <c r="J118" s="7">
        <v>46.327319000000003</v>
      </c>
      <c r="K118" s="7">
        <v>243.82792800000001</v>
      </c>
    </row>
    <row r="119" spans="1:11" x14ac:dyDescent="0.3">
      <c r="A119" s="30"/>
      <c r="B119" s="6" t="s">
        <v>82</v>
      </c>
      <c r="C119" s="13">
        <v>2</v>
      </c>
      <c r="D119" s="7">
        <v>23.259239999999998</v>
      </c>
      <c r="E119" s="7">
        <f t="shared" si="35"/>
        <v>0</v>
      </c>
      <c r="F119" s="7">
        <f t="shared" si="36"/>
        <v>17.444430000000001</v>
      </c>
      <c r="G119" s="7">
        <f t="shared" si="37"/>
        <v>0</v>
      </c>
      <c r="H119" s="7">
        <v>17.444430000000001</v>
      </c>
      <c r="I119" s="7">
        <v>23.259239999999998</v>
      </c>
      <c r="J119" s="7">
        <v>0</v>
      </c>
      <c r="K119" s="7">
        <v>23.259239999999998</v>
      </c>
    </row>
    <row r="120" spans="1:11" x14ac:dyDescent="0.3">
      <c r="A120" s="30"/>
      <c r="B120" s="6" t="s">
        <v>86</v>
      </c>
      <c r="C120" s="13">
        <v>2</v>
      </c>
      <c r="D120" s="7">
        <v>45.177810000000001</v>
      </c>
      <c r="E120" s="7">
        <f t="shared" si="35"/>
        <v>0</v>
      </c>
      <c r="F120" s="7">
        <f t="shared" si="36"/>
        <v>33.883356999999997</v>
      </c>
      <c r="G120" s="7">
        <f t="shared" si="37"/>
        <v>0</v>
      </c>
      <c r="H120" s="7">
        <v>33.883356999999997</v>
      </c>
      <c r="I120" s="7">
        <v>22.571346999999999</v>
      </c>
      <c r="J120" s="7">
        <v>11.312010000000001</v>
      </c>
      <c r="K120" s="7">
        <v>42.318831000000003</v>
      </c>
    </row>
    <row r="121" spans="1:11" x14ac:dyDescent="0.3">
      <c r="A121" s="30"/>
      <c r="B121" s="6" t="s">
        <v>98</v>
      </c>
      <c r="C121" s="13">
        <v>1</v>
      </c>
      <c r="D121" s="7">
        <v>798.02076599999998</v>
      </c>
      <c r="E121" s="7">
        <f t="shared" si="35"/>
        <v>718.21868900000004</v>
      </c>
      <c r="F121" s="7">
        <f t="shared" si="36"/>
        <v>0</v>
      </c>
      <c r="G121" s="7">
        <f t="shared" si="37"/>
        <v>0</v>
      </c>
      <c r="H121" s="7">
        <v>718.21868900000004</v>
      </c>
      <c r="I121" s="7">
        <v>747.61711000000003</v>
      </c>
      <c r="J121" s="7">
        <v>0</v>
      </c>
      <c r="K121" s="7">
        <v>798.02076499999998</v>
      </c>
    </row>
    <row r="122" spans="1:11" x14ac:dyDescent="0.3">
      <c r="A122" s="30"/>
      <c r="B122" s="6" t="s">
        <v>100</v>
      </c>
      <c r="C122" s="13">
        <v>2</v>
      </c>
      <c r="D122" s="7">
        <v>3201.7320209999998</v>
      </c>
      <c r="E122" s="7">
        <f t="shared" si="35"/>
        <v>0</v>
      </c>
      <c r="F122" s="7">
        <f t="shared" si="36"/>
        <v>2401.2990159999999</v>
      </c>
      <c r="G122" s="7">
        <f t="shared" si="37"/>
        <v>0</v>
      </c>
      <c r="H122" s="7">
        <v>2401.2990159999999</v>
      </c>
      <c r="I122" s="7">
        <v>2554.8955689999998</v>
      </c>
      <c r="J122" s="7">
        <v>0</v>
      </c>
      <c r="K122" s="7">
        <v>3079.0614869999999</v>
      </c>
    </row>
    <row r="123" spans="1:11" x14ac:dyDescent="0.3">
      <c r="A123" s="30"/>
      <c r="B123" s="6" t="s">
        <v>101</v>
      </c>
      <c r="C123" s="13">
        <v>3</v>
      </c>
      <c r="D123" s="7">
        <v>30251.947520000002</v>
      </c>
      <c r="E123" s="7">
        <f t="shared" si="35"/>
        <v>0</v>
      </c>
      <c r="F123" s="7">
        <f t="shared" si="36"/>
        <v>0</v>
      </c>
      <c r="G123" s="7">
        <f t="shared" si="37"/>
        <v>15125.973760000001</v>
      </c>
      <c r="H123" s="7">
        <v>15125.973760000001</v>
      </c>
      <c r="I123" s="7">
        <v>18171.076351</v>
      </c>
      <c r="J123" s="7">
        <v>0</v>
      </c>
      <c r="K123" s="7">
        <v>25889.004161000001</v>
      </c>
    </row>
    <row r="124" spans="1:11" x14ac:dyDescent="0.3">
      <c r="A124" s="30"/>
      <c r="B124" s="6" t="s">
        <v>103</v>
      </c>
      <c r="C124" s="13">
        <v>2</v>
      </c>
      <c r="D124" s="7">
        <v>2642.154278</v>
      </c>
      <c r="E124" s="7">
        <f t="shared" si="35"/>
        <v>0</v>
      </c>
      <c r="F124" s="7">
        <f t="shared" si="36"/>
        <v>1981.6157089999999</v>
      </c>
      <c r="G124" s="7">
        <f t="shared" si="37"/>
        <v>0</v>
      </c>
      <c r="H124" s="7">
        <v>1981.6157089999999</v>
      </c>
      <c r="I124" s="7">
        <v>686.57925499999999</v>
      </c>
      <c r="J124" s="7">
        <v>1295.036454</v>
      </c>
      <c r="K124" s="7">
        <v>2333.5756729999998</v>
      </c>
    </row>
    <row r="125" spans="1:11" x14ac:dyDescent="0.3">
      <c r="A125" s="30"/>
      <c r="B125" s="6" t="s">
        <v>109</v>
      </c>
      <c r="C125" s="13">
        <v>2</v>
      </c>
      <c r="D125" s="7">
        <v>150.76969299999999</v>
      </c>
      <c r="E125" s="7">
        <f t="shared" si="35"/>
        <v>0</v>
      </c>
      <c r="F125" s="7">
        <f t="shared" si="36"/>
        <v>113.07727</v>
      </c>
      <c r="G125" s="7">
        <f t="shared" si="37"/>
        <v>0</v>
      </c>
      <c r="H125" s="7">
        <v>113.07727</v>
      </c>
      <c r="I125" s="7">
        <v>37.596077999999999</v>
      </c>
      <c r="J125" s="7">
        <v>75.481191999999993</v>
      </c>
      <c r="K125" s="7">
        <v>150.76969399999999</v>
      </c>
    </row>
    <row r="126" spans="1:11" x14ac:dyDescent="0.3">
      <c r="A126" s="14" t="str">
        <f>CONCATENATE(A118," Total")</f>
        <v>California Sagebrush Total</v>
      </c>
      <c r="B126" s="11"/>
      <c r="C126" s="25"/>
      <c r="D126" s="12">
        <f>SUM(D118:D125)</f>
        <v>37398.622198000005</v>
      </c>
      <c r="E126" s="12">
        <f t="shared" ref="E126:K126" si="38">SUM(E118:E125)</f>
        <v>718.21868900000004</v>
      </c>
      <c r="F126" s="12">
        <f t="shared" si="38"/>
        <v>4761.4904339999994</v>
      </c>
      <c r="G126" s="12">
        <f t="shared" si="38"/>
        <v>15125.973760000001</v>
      </c>
      <c r="H126" s="12">
        <f t="shared" si="38"/>
        <v>20605.682883000005</v>
      </c>
      <c r="I126" s="12">
        <f t="shared" si="38"/>
        <v>22411.438283</v>
      </c>
      <c r="J126" s="12">
        <f t="shared" si="38"/>
        <v>1428.1569750000001</v>
      </c>
      <c r="K126" s="12">
        <f t="shared" si="38"/>
        <v>32559.837778999998</v>
      </c>
    </row>
    <row r="127" spans="1:11" x14ac:dyDescent="0.3">
      <c r="A127" s="30" t="s">
        <v>34</v>
      </c>
      <c r="B127" s="6" t="s">
        <v>33</v>
      </c>
      <c r="C127" s="13">
        <v>1</v>
      </c>
      <c r="D127" s="7">
        <v>3.1480429999999999</v>
      </c>
      <c r="E127" s="7">
        <f t="shared" ref="E127:E132" si="39">IF(C127=1,H127,0)</f>
        <v>2.8332389999999998</v>
      </c>
      <c r="F127" s="7">
        <f t="shared" ref="F127:F132" si="40">IF(C127=2,H127,0)</f>
        <v>0</v>
      </c>
      <c r="G127" s="7">
        <f t="shared" ref="G127:G132" si="41">IF(C127=3,H127,0)</f>
        <v>0</v>
      </c>
      <c r="H127" s="7">
        <v>2.8332389999999998</v>
      </c>
      <c r="I127" s="7">
        <v>0</v>
      </c>
      <c r="J127" s="7">
        <v>2.8332389999999998</v>
      </c>
      <c r="K127" s="7">
        <v>3.1480429999999999</v>
      </c>
    </row>
    <row r="128" spans="1:11" ht="14.4" customHeight="1" x14ac:dyDescent="0.3">
      <c r="A128" s="30"/>
      <c r="B128" s="6" t="s">
        <v>76</v>
      </c>
      <c r="C128" s="13">
        <v>1</v>
      </c>
      <c r="D128" s="7">
        <v>0.56992699999999996</v>
      </c>
      <c r="E128" s="7">
        <f t="shared" si="39"/>
        <v>0.512934</v>
      </c>
      <c r="F128" s="7">
        <f t="shared" si="40"/>
        <v>0</v>
      </c>
      <c r="G128" s="7">
        <f t="shared" si="41"/>
        <v>0</v>
      </c>
      <c r="H128" s="7">
        <v>0.512934</v>
      </c>
      <c r="I128" s="7">
        <v>0</v>
      </c>
      <c r="J128" s="7">
        <v>0.512934</v>
      </c>
      <c r="K128" s="7">
        <v>0.56992699999999996</v>
      </c>
    </row>
    <row r="129" spans="1:11" x14ac:dyDescent="0.3">
      <c r="A129" s="30"/>
      <c r="B129" s="6" t="s">
        <v>77</v>
      </c>
      <c r="C129" s="13">
        <v>1</v>
      </c>
      <c r="D129" s="7">
        <v>70.740502000000006</v>
      </c>
      <c r="E129" s="7">
        <f t="shared" si="39"/>
        <v>63.666452</v>
      </c>
      <c r="F129" s="7">
        <f t="shared" si="40"/>
        <v>0</v>
      </c>
      <c r="G129" s="7">
        <f t="shared" si="41"/>
        <v>0</v>
      </c>
      <c r="H129" s="7">
        <v>63.666452</v>
      </c>
      <c r="I129" s="7">
        <v>69.039213000000004</v>
      </c>
      <c r="J129" s="7">
        <v>0</v>
      </c>
      <c r="K129" s="7">
        <v>70.740502000000006</v>
      </c>
    </row>
    <row r="130" spans="1:11" x14ac:dyDescent="0.3">
      <c r="A130" s="30"/>
      <c r="B130" s="6" t="s">
        <v>103</v>
      </c>
      <c r="C130" s="13">
        <v>1</v>
      </c>
      <c r="D130" s="7">
        <v>134.33670599999999</v>
      </c>
      <c r="E130" s="7">
        <f t="shared" si="39"/>
        <v>120.903036</v>
      </c>
      <c r="F130" s="7">
        <f t="shared" si="40"/>
        <v>0</v>
      </c>
      <c r="G130" s="7">
        <f t="shared" si="41"/>
        <v>0</v>
      </c>
      <c r="H130" s="7">
        <v>120.903036</v>
      </c>
      <c r="I130" s="7">
        <v>28.363060000000001</v>
      </c>
      <c r="J130" s="7">
        <v>92.539975999999996</v>
      </c>
      <c r="K130" s="7">
        <v>129.73732799999999</v>
      </c>
    </row>
    <row r="131" spans="1:11" x14ac:dyDescent="0.3">
      <c r="A131" s="30"/>
      <c r="B131" s="6" t="s">
        <v>109</v>
      </c>
      <c r="C131" s="13">
        <v>1</v>
      </c>
      <c r="D131" s="7">
        <v>24.626128999999999</v>
      </c>
      <c r="E131" s="7">
        <f t="shared" si="39"/>
        <v>22.163516000000001</v>
      </c>
      <c r="F131" s="7">
        <f t="shared" si="40"/>
        <v>0</v>
      </c>
      <c r="G131" s="7">
        <f t="shared" si="41"/>
        <v>0</v>
      </c>
      <c r="H131" s="7">
        <v>22.163516000000001</v>
      </c>
      <c r="I131" s="7">
        <v>0.77278400000000003</v>
      </c>
      <c r="J131" s="7">
        <v>21.390732</v>
      </c>
      <c r="K131" s="7">
        <v>24.625829</v>
      </c>
    </row>
    <row r="132" spans="1:11" x14ac:dyDescent="0.3">
      <c r="A132" s="30"/>
      <c r="B132" s="6" t="s">
        <v>113</v>
      </c>
      <c r="C132" s="13">
        <v>1</v>
      </c>
      <c r="D132" s="7">
        <v>21.250299999999999</v>
      </c>
      <c r="E132" s="7">
        <f t="shared" si="39"/>
        <v>19.12527</v>
      </c>
      <c r="F132" s="7">
        <f t="shared" si="40"/>
        <v>0</v>
      </c>
      <c r="G132" s="7">
        <f t="shared" si="41"/>
        <v>0</v>
      </c>
      <c r="H132" s="7">
        <v>19.12527</v>
      </c>
      <c r="I132" s="7">
        <v>1.6421859999999999</v>
      </c>
      <c r="J132" s="7">
        <v>17.483083000000001</v>
      </c>
      <c r="K132" s="7">
        <v>21.249196000000001</v>
      </c>
    </row>
    <row r="133" spans="1:11" x14ac:dyDescent="0.3">
      <c r="A133" s="14" t="str">
        <f>CONCATENATE(A127," Total")</f>
        <v>California Sycamore Total</v>
      </c>
      <c r="B133" s="11"/>
      <c r="C133" s="25"/>
      <c r="D133" s="12">
        <f>SUM(D127:D132)</f>
        <v>254.67160699999999</v>
      </c>
      <c r="E133" s="12">
        <f t="shared" ref="E133:K133" si="42">SUM(E127:E132)</f>
        <v>229.20444700000002</v>
      </c>
      <c r="F133" s="12">
        <f t="shared" si="42"/>
        <v>0</v>
      </c>
      <c r="G133" s="12">
        <f t="shared" si="42"/>
        <v>0</v>
      </c>
      <c r="H133" s="12">
        <f t="shared" si="42"/>
        <v>229.20444700000002</v>
      </c>
      <c r="I133" s="12">
        <f t="shared" si="42"/>
        <v>99.817243000000005</v>
      </c>
      <c r="J133" s="12">
        <f t="shared" si="42"/>
        <v>134.759964</v>
      </c>
      <c r="K133" s="12">
        <f t="shared" si="42"/>
        <v>250.07082500000001</v>
      </c>
    </row>
    <row r="134" spans="1:11" x14ac:dyDescent="0.3">
      <c r="A134" s="30" t="s">
        <v>79</v>
      </c>
      <c r="B134" s="6" t="s">
        <v>77</v>
      </c>
      <c r="C134" s="13">
        <v>1</v>
      </c>
      <c r="D134" s="7">
        <v>122.349115</v>
      </c>
      <c r="E134" s="7">
        <f t="shared" ref="E134:E140" si="43">IF(C134=1,H134,0)</f>
        <v>110.114204</v>
      </c>
      <c r="F134" s="7">
        <f t="shared" ref="F134:F140" si="44">IF(C134=2,H134,0)</f>
        <v>0</v>
      </c>
      <c r="G134" s="7">
        <f t="shared" ref="G134:G140" si="45">IF(C134=3,H134,0)</f>
        <v>0</v>
      </c>
      <c r="H134" s="7">
        <v>110.114204</v>
      </c>
      <c r="I134" s="7">
        <v>11.917875</v>
      </c>
      <c r="J134" s="7">
        <v>98.196329000000006</v>
      </c>
      <c r="K134" s="7">
        <v>122.349115</v>
      </c>
    </row>
    <row r="135" spans="1:11" x14ac:dyDescent="0.3">
      <c r="A135" s="30"/>
      <c r="B135" s="6" t="s">
        <v>82</v>
      </c>
      <c r="C135" s="13">
        <v>1</v>
      </c>
      <c r="D135" s="7">
        <v>43.817653999999997</v>
      </c>
      <c r="E135" s="7">
        <f t="shared" si="43"/>
        <v>39.435889000000003</v>
      </c>
      <c r="F135" s="7">
        <f t="shared" si="44"/>
        <v>0</v>
      </c>
      <c r="G135" s="7">
        <f t="shared" si="45"/>
        <v>0</v>
      </c>
      <c r="H135" s="7">
        <v>39.435889000000003</v>
      </c>
      <c r="I135" s="7">
        <v>43.817653999999997</v>
      </c>
      <c r="J135" s="7">
        <v>0</v>
      </c>
      <c r="K135" s="7">
        <v>43.817653999999997</v>
      </c>
    </row>
    <row r="136" spans="1:11" ht="14.4" customHeight="1" x14ac:dyDescent="0.3">
      <c r="A136" s="30"/>
      <c r="B136" s="6" t="s">
        <v>88</v>
      </c>
      <c r="C136" s="13">
        <v>2</v>
      </c>
      <c r="D136" s="7">
        <v>5376.79817</v>
      </c>
      <c r="E136" s="7">
        <f t="shared" si="43"/>
        <v>0</v>
      </c>
      <c r="F136" s="7">
        <f t="shared" si="44"/>
        <v>4032.5986269999999</v>
      </c>
      <c r="G136" s="7">
        <f t="shared" si="45"/>
        <v>0</v>
      </c>
      <c r="H136" s="7">
        <v>4032.5986269999999</v>
      </c>
      <c r="I136" s="7">
        <v>1285.1639580000001</v>
      </c>
      <c r="J136" s="7">
        <v>2747.4346690000002</v>
      </c>
      <c r="K136" s="7">
        <v>4562.198112</v>
      </c>
    </row>
    <row r="137" spans="1:11" x14ac:dyDescent="0.3">
      <c r="A137" s="30"/>
      <c r="B137" s="6" t="s">
        <v>97</v>
      </c>
      <c r="C137" s="13">
        <v>2</v>
      </c>
      <c r="D137" s="7">
        <v>8.8047620000000002</v>
      </c>
      <c r="E137" s="7">
        <f t="shared" si="43"/>
        <v>0</v>
      </c>
      <c r="F137" s="7">
        <f t="shared" si="44"/>
        <v>6.6035709999999996</v>
      </c>
      <c r="G137" s="7">
        <f t="shared" si="45"/>
        <v>0</v>
      </c>
      <c r="H137" s="7">
        <v>6.6035709999999996</v>
      </c>
      <c r="I137" s="7">
        <v>8.5002510000000004</v>
      </c>
      <c r="J137" s="7">
        <v>0</v>
      </c>
      <c r="K137" s="7">
        <v>8.6510490000000004</v>
      </c>
    </row>
    <row r="138" spans="1:11" x14ac:dyDescent="0.3">
      <c r="A138" s="30"/>
      <c r="B138" s="6" t="s">
        <v>114</v>
      </c>
      <c r="C138" s="13">
        <v>2</v>
      </c>
      <c r="D138" s="7">
        <v>814.673723</v>
      </c>
      <c r="E138" s="7">
        <f t="shared" si="43"/>
        <v>0</v>
      </c>
      <c r="F138" s="7">
        <f t="shared" si="44"/>
        <v>611.00529200000005</v>
      </c>
      <c r="G138" s="7">
        <f t="shared" si="45"/>
        <v>0</v>
      </c>
      <c r="H138" s="7">
        <v>611.00529200000005</v>
      </c>
      <c r="I138" s="7">
        <v>264.840576</v>
      </c>
      <c r="J138" s="7">
        <v>346.164716</v>
      </c>
      <c r="K138" s="7">
        <v>616.21968100000004</v>
      </c>
    </row>
    <row r="139" spans="1:11" x14ac:dyDescent="0.3">
      <c r="A139" s="30"/>
      <c r="B139" s="6" t="s">
        <v>120</v>
      </c>
      <c r="C139" s="13">
        <v>2</v>
      </c>
      <c r="D139" s="7">
        <v>28.786839000000001</v>
      </c>
      <c r="E139" s="7">
        <f t="shared" si="43"/>
        <v>0</v>
      </c>
      <c r="F139" s="7">
        <f t="shared" si="44"/>
        <v>21.590129000000001</v>
      </c>
      <c r="G139" s="7">
        <f t="shared" si="45"/>
        <v>0</v>
      </c>
      <c r="H139" s="7">
        <v>21.590129000000001</v>
      </c>
      <c r="I139" s="7">
        <v>20.492439999999998</v>
      </c>
      <c r="J139" s="7">
        <v>1.0976889999999999</v>
      </c>
      <c r="K139" s="7">
        <v>28.786839000000001</v>
      </c>
    </row>
    <row r="140" spans="1:11" x14ac:dyDescent="0.3">
      <c r="A140" s="30"/>
      <c r="B140" s="6" t="s">
        <v>122</v>
      </c>
      <c r="C140" s="13">
        <v>2</v>
      </c>
      <c r="D140" s="7">
        <v>784.40461600000003</v>
      </c>
      <c r="E140" s="7">
        <f t="shared" si="43"/>
        <v>0</v>
      </c>
      <c r="F140" s="7">
        <f t="shared" si="44"/>
        <v>588.30346199999997</v>
      </c>
      <c r="G140" s="7">
        <f t="shared" si="45"/>
        <v>0</v>
      </c>
      <c r="H140" s="7">
        <v>588.30346199999997</v>
      </c>
      <c r="I140" s="7">
        <v>399.63475099999999</v>
      </c>
      <c r="J140" s="7">
        <v>188.668711</v>
      </c>
      <c r="K140" s="7">
        <v>737.94566499999996</v>
      </c>
    </row>
    <row r="141" spans="1:11" x14ac:dyDescent="0.3">
      <c r="A141" s="14" t="str">
        <f>CONCATENATE(A134," Total")</f>
        <v>Canyon Live Oak Total</v>
      </c>
      <c r="B141" s="11"/>
      <c r="C141" s="25"/>
      <c r="D141" s="12">
        <f>SUM(D134:D140)</f>
        <v>7179.6348790000002</v>
      </c>
      <c r="E141" s="12">
        <f t="shared" ref="E141:K141" si="46">SUM(E134:E140)</f>
        <v>149.550093</v>
      </c>
      <c r="F141" s="12">
        <f t="shared" si="46"/>
        <v>5260.1010809999998</v>
      </c>
      <c r="G141" s="12">
        <f t="shared" si="46"/>
        <v>0</v>
      </c>
      <c r="H141" s="12">
        <f t="shared" si="46"/>
        <v>5409.6511739999996</v>
      </c>
      <c r="I141" s="12">
        <f t="shared" si="46"/>
        <v>2034.3675050000002</v>
      </c>
      <c r="J141" s="12">
        <f t="shared" si="46"/>
        <v>3381.5621139999998</v>
      </c>
      <c r="K141" s="12">
        <f t="shared" si="46"/>
        <v>6119.9681150000006</v>
      </c>
    </row>
    <row r="142" spans="1:11" ht="28.8" x14ac:dyDescent="0.3">
      <c r="A142" s="24" t="s">
        <v>35</v>
      </c>
      <c r="B142" s="6" t="s">
        <v>33</v>
      </c>
      <c r="C142" s="13">
        <v>2</v>
      </c>
      <c r="D142" s="7">
        <v>5075.7840109999997</v>
      </c>
      <c r="E142" s="7">
        <f>IF(C142=1,H142,0)</f>
        <v>0</v>
      </c>
      <c r="F142" s="7">
        <f>IF(C142=2,H142,0)</f>
        <v>3806.8380090000001</v>
      </c>
      <c r="G142" s="7">
        <f>IF(C142=3,H142,0)</f>
        <v>0</v>
      </c>
      <c r="H142" s="7">
        <v>3806.8380090000001</v>
      </c>
      <c r="I142" s="7">
        <v>541.91962699999999</v>
      </c>
      <c r="J142" s="7">
        <v>3264.9183819999998</v>
      </c>
      <c r="K142" s="7">
        <v>4374.4263979999996</v>
      </c>
    </row>
    <row r="143" spans="1:11" x14ac:dyDescent="0.3">
      <c r="A143" s="14" t="str">
        <f>CONCATENATE(A142," Total")</f>
        <v>Ceanothus Mixed Chaparral Total</v>
      </c>
      <c r="B143" s="11"/>
      <c r="C143" s="25"/>
      <c r="D143" s="12">
        <f>SUM(D142)</f>
        <v>5075.7840109999997</v>
      </c>
      <c r="E143" s="12">
        <f t="shared" ref="E143:K143" si="47">SUM(E142)</f>
        <v>0</v>
      </c>
      <c r="F143" s="12">
        <f t="shared" si="47"/>
        <v>3806.8380090000001</v>
      </c>
      <c r="G143" s="12">
        <f t="shared" si="47"/>
        <v>0</v>
      </c>
      <c r="H143" s="12">
        <f t="shared" si="47"/>
        <v>3806.8380090000001</v>
      </c>
      <c r="I143" s="12">
        <f t="shared" si="47"/>
        <v>541.91962699999999</v>
      </c>
      <c r="J143" s="12">
        <f t="shared" si="47"/>
        <v>3264.9183819999998</v>
      </c>
      <c r="K143" s="12">
        <f t="shared" si="47"/>
        <v>4374.4263979999996</v>
      </c>
    </row>
    <row r="144" spans="1:11" x14ac:dyDescent="0.3">
      <c r="A144" s="30" t="s">
        <v>36</v>
      </c>
      <c r="B144" s="6" t="s">
        <v>33</v>
      </c>
      <c r="C144" s="13">
        <v>2</v>
      </c>
      <c r="D144" s="7">
        <v>11429.723588999999</v>
      </c>
      <c r="E144" s="7">
        <f t="shared" ref="E144:E163" si="48">IF(C144=1,H144,0)</f>
        <v>0</v>
      </c>
      <c r="F144" s="7">
        <f t="shared" ref="F144:F163" si="49">IF(C144=2,H144,0)</f>
        <v>8572.2926910000006</v>
      </c>
      <c r="G144" s="7">
        <f t="shared" ref="G144:G163" si="50">IF(C144=3,H144,0)</f>
        <v>0</v>
      </c>
      <c r="H144" s="7">
        <v>8572.2926910000006</v>
      </c>
      <c r="I144" s="7">
        <v>7048.3561149999996</v>
      </c>
      <c r="J144" s="7">
        <v>1523.9365760000001</v>
      </c>
      <c r="K144" s="7">
        <v>10537.659036999999</v>
      </c>
    </row>
    <row r="145" spans="1:11" x14ac:dyDescent="0.3">
      <c r="A145" s="30"/>
      <c r="B145" s="6" t="s">
        <v>49</v>
      </c>
      <c r="C145" s="13">
        <v>2</v>
      </c>
      <c r="D145" s="7">
        <v>19.749884000000002</v>
      </c>
      <c r="E145" s="7">
        <f t="shared" si="48"/>
        <v>0</v>
      </c>
      <c r="F145" s="7">
        <f t="shared" si="49"/>
        <v>14.812412999999999</v>
      </c>
      <c r="G145" s="7">
        <f t="shared" si="50"/>
        <v>0</v>
      </c>
      <c r="H145" s="7">
        <v>14.812412999999999</v>
      </c>
      <c r="I145" s="7">
        <v>0</v>
      </c>
      <c r="J145" s="7">
        <v>14.812412999999999</v>
      </c>
      <c r="K145" s="7">
        <v>19.606292</v>
      </c>
    </row>
    <row r="146" spans="1:11" x14ac:dyDescent="0.3">
      <c r="A146" s="30"/>
      <c r="B146" s="6" t="s">
        <v>71</v>
      </c>
      <c r="C146" s="13">
        <v>2</v>
      </c>
      <c r="D146" s="7">
        <v>96.126908</v>
      </c>
      <c r="E146" s="7">
        <f t="shared" si="48"/>
        <v>0</v>
      </c>
      <c r="F146" s="7">
        <f t="shared" si="49"/>
        <v>72.095180999999997</v>
      </c>
      <c r="G146" s="7">
        <f t="shared" si="50"/>
        <v>0</v>
      </c>
      <c r="H146" s="7">
        <v>72.095180999999997</v>
      </c>
      <c r="I146" s="7">
        <v>7.0706639999999998</v>
      </c>
      <c r="J146" s="7">
        <v>65.024516000000006</v>
      </c>
      <c r="K146" s="7">
        <v>88.389709999999994</v>
      </c>
    </row>
    <row r="147" spans="1:11" x14ac:dyDescent="0.3">
      <c r="A147" s="30"/>
      <c r="B147" s="6" t="s">
        <v>73</v>
      </c>
      <c r="C147" s="13">
        <v>2</v>
      </c>
      <c r="D147" s="7">
        <v>964.18510600000002</v>
      </c>
      <c r="E147" s="7">
        <f t="shared" si="48"/>
        <v>0</v>
      </c>
      <c r="F147" s="7">
        <f t="shared" si="49"/>
        <v>723.13882899999999</v>
      </c>
      <c r="G147" s="7">
        <f t="shared" si="50"/>
        <v>0</v>
      </c>
      <c r="H147" s="7">
        <v>723.13882899999999</v>
      </c>
      <c r="I147" s="7">
        <v>858.02223600000002</v>
      </c>
      <c r="J147" s="7">
        <v>0</v>
      </c>
      <c r="K147" s="7">
        <v>939.88767399999995</v>
      </c>
    </row>
    <row r="148" spans="1:11" x14ac:dyDescent="0.3">
      <c r="A148" s="30"/>
      <c r="B148" s="6" t="s">
        <v>77</v>
      </c>
      <c r="C148" s="13">
        <v>3</v>
      </c>
      <c r="D148" s="7">
        <v>34158.574050000003</v>
      </c>
      <c r="E148" s="7">
        <f t="shared" si="48"/>
        <v>0</v>
      </c>
      <c r="F148" s="7">
        <f t="shared" si="49"/>
        <v>0</v>
      </c>
      <c r="G148" s="7">
        <f t="shared" si="50"/>
        <v>17079.287025000001</v>
      </c>
      <c r="H148" s="7">
        <v>17079.287025000001</v>
      </c>
      <c r="I148" s="7">
        <v>13805.953105000001</v>
      </c>
      <c r="J148" s="7">
        <v>3273.33392</v>
      </c>
      <c r="K148" s="7">
        <v>24474.077539000002</v>
      </c>
    </row>
    <row r="149" spans="1:11" x14ac:dyDescent="0.3">
      <c r="A149" s="30"/>
      <c r="B149" s="6" t="s">
        <v>82</v>
      </c>
      <c r="C149" s="13">
        <v>2</v>
      </c>
      <c r="D149" s="7">
        <v>4682.8873219999996</v>
      </c>
      <c r="E149" s="7">
        <f t="shared" si="48"/>
        <v>0</v>
      </c>
      <c r="F149" s="7">
        <f t="shared" si="49"/>
        <v>3512.1654910000002</v>
      </c>
      <c r="G149" s="7">
        <f t="shared" si="50"/>
        <v>0</v>
      </c>
      <c r="H149" s="7">
        <v>3512.1654910000002</v>
      </c>
      <c r="I149" s="7">
        <v>3701.2443370000001</v>
      </c>
      <c r="J149" s="7">
        <v>0</v>
      </c>
      <c r="K149" s="7">
        <v>4537.6261599999998</v>
      </c>
    </row>
    <row r="150" spans="1:11" x14ac:dyDescent="0.3">
      <c r="A150" s="30"/>
      <c r="B150" s="6" t="s">
        <v>86</v>
      </c>
      <c r="C150" s="13">
        <v>1</v>
      </c>
      <c r="D150" s="7">
        <v>105.09298699999999</v>
      </c>
      <c r="E150" s="7">
        <f t="shared" si="48"/>
        <v>94.583687999999995</v>
      </c>
      <c r="F150" s="7">
        <f t="shared" si="49"/>
        <v>0</v>
      </c>
      <c r="G150" s="7">
        <f t="shared" si="50"/>
        <v>0</v>
      </c>
      <c r="H150" s="7">
        <v>94.583687999999995</v>
      </c>
      <c r="I150" s="7">
        <v>51.412104999999997</v>
      </c>
      <c r="J150" s="7">
        <v>43.171582999999998</v>
      </c>
      <c r="K150" s="7">
        <v>102.808435</v>
      </c>
    </row>
    <row r="151" spans="1:11" x14ac:dyDescent="0.3">
      <c r="A151" s="30"/>
      <c r="B151" s="6" t="s">
        <v>88</v>
      </c>
      <c r="C151" s="13">
        <v>2</v>
      </c>
      <c r="D151" s="7">
        <v>930.42871700000001</v>
      </c>
      <c r="E151" s="7">
        <f t="shared" si="48"/>
        <v>0</v>
      </c>
      <c r="F151" s="7">
        <f t="shared" si="49"/>
        <v>697.82153800000003</v>
      </c>
      <c r="G151" s="7">
        <f t="shared" si="50"/>
        <v>0</v>
      </c>
      <c r="H151" s="7">
        <v>697.82153800000003</v>
      </c>
      <c r="I151" s="7">
        <v>95.582609000000005</v>
      </c>
      <c r="J151" s="7">
        <v>602.23892899999998</v>
      </c>
      <c r="K151" s="7">
        <v>779.44496900000001</v>
      </c>
    </row>
    <row r="152" spans="1:11" x14ac:dyDescent="0.3">
      <c r="A152" s="30"/>
      <c r="B152" s="6" t="s">
        <v>93</v>
      </c>
      <c r="C152" s="13">
        <v>2</v>
      </c>
      <c r="D152" s="7">
        <v>14.454288999999999</v>
      </c>
      <c r="E152" s="7">
        <f t="shared" si="48"/>
        <v>0</v>
      </c>
      <c r="F152" s="7">
        <f t="shared" si="49"/>
        <v>10.840717</v>
      </c>
      <c r="G152" s="7">
        <f t="shared" si="50"/>
        <v>0</v>
      </c>
      <c r="H152" s="7">
        <v>10.840717</v>
      </c>
      <c r="I152" s="7">
        <v>3.6999439999999999</v>
      </c>
      <c r="J152" s="7">
        <v>7.1407730000000003</v>
      </c>
      <c r="K152" s="7">
        <v>14.454288999999999</v>
      </c>
    </row>
    <row r="153" spans="1:11" x14ac:dyDescent="0.3">
      <c r="A153" s="30"/>
      <c r="B153" s="6" t="s">
        <v>98</v>
      </c>
      <c r="C153" s="13">
        <v>1</v>
      </c>
      <c r="D153" s="7">
        <v>338.36456299999998</v>
      </c>
      <c r="E153" s="7">
        <f t="shared" si="48"/>
        <v>304.52810699999998</v>
      </c>
      <c r="F153" s="7">
        <f t="shared" si="49"/>
        <v>0</v>
      </c>
      <c r="G153" s="7">
        <f t="shared" si="50"/>
        <v>0</v>
      </c>
      <c r="H153" s="7">
        <v>304.52810699999998</v>
      </c>
      <c r="I153" s="7">
        <v>283.56075499999997</v>
      </c>
      <c r="J153" s="7">
        <v>20.967352000000002</v>
      </c>
      <c r="K153" s="7">
        <v>322.67549500000001</v>
      </c>
    </row>
    <row r="154" spans="1:11" x14ac:dyDescent="0.3">
      <c r="A154" s="30"/>
      <c r="B154" s="6" t="s">
        <v>99</v>
      </c>
      <c r="C154" s="13">
        <v>2</v>
      </c>
      <c r="D154" s="7">
        <v>20.483007000000001</v>
      </c>
      <c r="E154" s="7">
        <f t="shared" si="48"/>
        <v>0</v>
      </c>
      <c r="F154" s="7">
        <f t="shared" si="49"/>
        <v>15.362254999999999</v>
      </c>
      <c r="G154" s="7">
        <f t="shared" si="50"/>
        <v>0</v>
      </c>
      <c r="H154" s="7">
        <v>15.362254999999999</v>
      </c>
      <c r="I154" s="7">
        <v>20.483007000000001</v>
      </c>
      <c r="J154" s="7">
        <v>0</v>
      </c>
      <c r="K154" s="7">
        <v>20.483007000000001</v>
      </c>
    </row>
    <row r="155" spans="1:11" x14ac:dyDescent="0.3">
      <c r="A155" s="30"/>
      <c r="B155" s="6" t="s">
        <v>100</v>
      </c>
      <c r="C155" s="13">
        <v>2</v>
      </c>
      <c r="D155" s="7">
        <v>2313.391631</v>
      </c>
      <c r="E155" s="7">
        <f t="shared" si="48"/>
        <v>0</v>
      </c>
      <c r="F155" s="7">
        <f t="shared" si="49"/>
        <v>1735.0437240000001</v>
      </c>
      <c r="G155" s="7">
        <f t="shared" si="50"/>
        <v>0</v>
      </c>
      <c r="H155" s="7">
        <v>1735.0437240000001</v>
      </c>
      <c r="I155" s="7">
        <v>999.10391300000003</v>
      </c>
      <c r="J155" s="7">
        <v>735.93981099999996</v>
      </c>
      <c r="K155" s="7">
        <v>1821.3914</v>
      </c>
    </row>
    <row r="156" spans="1:11" x14ac:dyDescent="0.3">
      <c r="A156" s="30"/>
      <c r="B156" s="6" t="s">
        <v>101</v>
      </c>
      <c r="C156" s="13">
        <v>3</v>
      </c>
      <c r="D156" s="7">
        <v>16919.547892999999</v>
      </c>
      <c r="E156" s="7">
        <f t="shared" si="48"/>
        <v>0</v>
      </c>
      <c r="F156" s="7">
        <f t="shared" si="49"/>
        <v>0</v>
      </c>
      <c r="G156" s="7">
        <f t="shared" si="50"/>
        <v>8459.7739469999997</v>
      </c>
      <c r="H156" s="7">
        <v>8459.7739469999997</v>
      </c>
      <c r="I156" s="7">
        <v>9494.7797869999995</v>
      </c>
      <c r="J156" s="7">
        <v>0</v>
      </c>
      <c r="K156" s="7">
        <v>14745.943870999999</v>
      </c>
    </row>
    <row r="157" spans="1:11" x14ac:dyDescent="0.3">
      <c r="A157" s="30"/>
      <c r="B157" s="6" t="s">
        <v>103</v>
      </c>
      <c r="C157" s="13">
        <v>2</v>
      </c>
      <c r="D157" s="7">
        <v>1411.565175</v>
      </c>
      <c r="E157" s="7">
        <f t="shared" si="48"/>
        <v>0</v>
      </c>
      <c r="F157" s="7">
        <f t="shared" si="49"/>
        <v>1058.6738809999999</v>
      </c>
      <c r="G157" s="7">
        <f t="shared" si="50"/>
        <v>0</v>
      </c>
      <c r="H157" s="7">
        <v>1058.6738809999999</v>
      </c>
      <c r="I157" s="7">
        <v>305.91195099999999</v>
      </c>
      <c r="J157" s="7">
        <v>752.76193000000001</v>
      </c>
      <c r="K157" s="7">
        <v>1109.429087</v>
      </c>
    </row>
    <row r="158" spans="1:11" x14ac:dyDescent="0.3">
      <c r="A158" s="30"/>
      <c r="B158" s="6" t="s">
        <v>109</v>
      </c>
      <c r="C158" s="13">
        <v>3</v>
      </c>
      <c r="D158" s="7">
        <v>15074.244865999999</v>
      </c>
      <c r="E158" s="7">
        <f t="shared" si="48"/>
        <v>0</v>
      </c>
      <c r="F158" s="7">
        <f t="shared" si="49"/>
        <v>0</v>
      </c>
      <c r="G158" s="7">
        <f t="shared" si="50"/>
        <v>7537.1224329999995</v>
      </c>
      <c r="H158" s="7">
        <v>7537.1224329999995</v>
      </c>
      <c r="I158" s="7">
        <v>7223.3706979999997</v>
      </c>
      <c r="J158" s="7">
        <v>313.751735</v>
      </c>
      <c r="K158" s="7">
        <v>12042.268479</v>
      </c>
    </row>
    <row r="159" spans="1:11" ht="14.4" customHeight="1" x14ac:dyDescent="0.3">
      <c r="A159" s="30"/>
      <c r="B159" s="6" t="s">
        <v>114</v>
      </c>
      <c r="C159" s="13">
        <v>2</v>
      </c>
      <c r="D159" s="7">
        <v>2058.4225719999999</v>
      </c>
      <c r="E159" s="7">
        <f t="shared" si="48"/>
        <v>0</v>
      </c>
      <c r="F159" s="7">
        <f t="shared" si="49"/>
        <v>1543.8169290000001</v>
      </c>
      <c r="G159" s="7">
        <f t="shared" si="50"/>
        <v>0</v>
      </c>
      <c r="H159" s="7">
        <v>1543.8169290000001</v>
      </c>
      <c r="I159" s="7">
        <v>906.948891</v>
      </c>
      <c r="J159" s="7">
        <v>636.86803799999996</v>
      </c>
      <c r="K159" s="7">
        <v>1807.329</v>
      </c>
    </row>
    <row r="160" spans="1:11" x14ac:dyDescent="0.3">
      <c r="A160" s="30"/>
      <c r="B160" s="6" t="s">
        <v>118</v>
      </c>
      <c r="C160" s="13">
        <v>2</v>
      </c>
      <c r="D160" s="7">
        <v>9.1501920000000005</v>
      </c>
      <c r="E160" s="7">
        <f t="shared" si="48"/>
        <v>0</v>
      </c>
      <c r="F160" s="7">
        <f t="shared" si="49"/>
        <v>6.8626440000000004</v>
      </c>
      <c r="G160" s="7">
        <f t="shared" si="50"/>
        <v>0</v>
      </c>
      <c r="H160" s="7">
        <v>6.8626440000000004</v>
      </c>
      <c r="I160" s="7">
        <v>0.125754</v>
      </c>
      <c r="J160" s="7">
        <v>6.7368899999999998</v>
      </c>
      <c r="K160" s="7">
        <v>9.1501920000000005</v>
      </c>
    </row>
    <row r="161" spans="1:11" x14ac:dyDescent="0.3">
      <c r="A161" s="30"/>
      <c r="B161" s="6" t="s">
        <v>119</v>
      </c>
      <c r="C161" s="13">
        <v>1</v>
      </c>
      <c r="D161" s="7">
        <v>54.383470000000003</v>
      </c>
      <c r="E161" s="7">
        <f t="shared" si="48"/>
        <v>48.945123000000002</v>
      </c>
      <c r="F161" s="7">
        <f t="shared" si="49"/>
        <v>0</v>
      </c>
      <c r="G161" s="7">
        <f t="shared" si="50"/>
        <v>0</v>
      </c>
      <c r="H161" s="7">
        <v>48.945123000000002</v>
      </c>
      <c r="I161" s="7">
        <v>44.368462000000001</v>
      </c>
      <c r="J161" s="7">
        <v>4.5766609999999996</v>
      </c>
      <c r="K161" s="7">
        <v>50.982608999999997</v>
      </c>
    </row>
    <row r="162" spans="1:11" x14ac:dyDescent="0.3">
      <c r="A162" s="30"/>
      <c r="B162" s="6" t="s">
        <v>120</v>
      </c>
      <c r="C162" s="13">
        <v>2</v>
      </c>
      <c r="D162" s="7">
        <v>780.03263100000004</v>
      </c>
      <c r="E162" s="7">
        <f t="shared" si="48"/>
        <v>0</v>
      </c>
      <c r="F162" s="7">
        <f t="shared" si="49"/>
        <v>585.02447299999994</v>
      </c>
      <c r="G162" s="7">
        <f t="shared" si="50"/>
        <v>0</v>
      </c>
      <c r="H162" s="7">
        <v>585.02447299999994</v>
      </c>
      <c r="I162" s="7">
        <v>265.19201199999998</v>
      </c>
      <c r="J162" s="7">
        <v>319.83246100000002</v>
      </c>
      <c r="K162" s="7">
        <v>640.96975199999997</v>
      </c>
    </row>
    <row r="163" spans="1:11" x14ac:dyDescent="0.3">
      <c r="A163" s="30"/>
      <c r="B163" s="6" t="s">
        <v>122</v>
      </c>
      <c r="C163" s="13">
        <v>2</v>
      </c>
      <c r="D163" s="7">
        <v>4641.8548270000001</v>
      </c>
      <c r="E163" s="7">
        <f t="shared" si="48"/>
        <v>0</v>
      </c>
      <c r="F163" s="7">
        <f t="shared" si="49"/>
        <v>3481.3911199999998</v>
      </c>
      <c r="G163" s="7">
        <f t="shared" si="50"/>
        <v>0</v>
      </c>
      <c r="H163" s="7">
        <v>3481.3911199999998</v>
      </c>
      <c r="I163" s="7">
        <v>2728.9070569999999</v>
      </c>
      <c r="J163" s="7">
        <v>752.48406299999999</v>
      </c>
      <c r="K163" s="7">
        <v>4104.7108950000002</v>
      </c>
    </row>
    <row r="164" spans="1:11" x14ac:dyDescent="0.3">
      <c r="A164" s="14" t="str">
        <f>CONCATENATE(A144," Total")</f>
        <v>Chamise Total</v>
      </c>
      <c r="B164" s="11"/>
      <c r="C164" s="25"/>
      <c r="D164" s="12">
        <f>SUM(D144:D163)</f>
        <v>96022.66367899999</v>
      </c>
      <c r="E164" s="12">
        <f t="shared" ref="E164:K164" si="51">SUM(E144:E163)</f>
        <v>448.056918</v>
      </c>
      <c r="F164" s="12">
        <f t="shared" si="51"/>
        <v>22029.341886000002</v>
      </c>
      <c r="G164" s="12">
        <f t="shared" si="51"/>
        <v>33076.183404999996</v>
      </c>
      <c r="H164" s="12">
        <f t="shared" si="51"/>
        <v>55553.582208999993</v>
      </c>
      <c r="I164" s="12">
        <f t="shared" si="51"/>
        <v>47844.093401999991</v>
      </c>
      <c r="J164" s="12">
        <f t="shared" si="51"/>
        <v>9073.5776509999996</v>
      </c>
      <c r="K164" s="12">
        <f t="shared" si="51"/>
        <v>78169.287892000008</v>
      </c>
    </row>
    <row r="165" spans="1:11" x14ac:dyDescent="0.3">
      <c r="A165" s="30" t="s">
        <v>8</v>
      </c>
      <c r="B165" s="6" t="s">
        <v>18</v>
      </c>
      <c r="C165" s="13">
        <v>2</v>
      </c>
      <c r="D165" s="7">
        <v>91.570205000000001</v>
      </c>
      <c r="E165" s="7">
        <f t="shared" ref="E165:E194" si="52">IF(C165=1,H165,0)</f>
        <v>0</v>
      </c>
      <c r="F165" s="7">
        <f t="shared" ref="F165:F194" si="53">IF(C165=2,H165,0)</f>
        <v>68.677653000000007</v>
      </c>
      <c r="G165" s="7">
        <f t="shared" ref="G165:G194" si="54">IF(C165=3,H165,0)</f>
        <v>0</v>
      </c>
      <c r="H165" s="7">
        <v>68.677653000000007</v>
      </c>
      <c r="I165" s="7">
        <v>17.517547</v>
      </c>
      <c r="J165" s="7">
        <v>51.160105999999999</v>
      </c>
      <c r="K165" s="7">
        <v>91.246577000000002</v>
      </c>
    </row>
    <row r="166" spans="1:11" x14ac:dyDescent="0.3">
      <c r="A166" s="30"/>
      <c r="B166" s="6" t="s">
        <v>33</v>
      </c>
      <c r="C166" s="13">
        <v>2</v>
      </c>
      <c r="D166" s="7">
        <v>1030.196443</v>
      </c>
      <c r="E166" s="7">
        <f t="shared" si="52"/>
        <v>0</v>
      </c>
      <c r="F166" s="7">
        <f t="shared" si="53"/>
        <v>772.647333</v>
      </c>
      <c r="G166" s="7">
        <f t="shared" si="54"/>
        <v>0</v>
      </c>
      <c r="H166" s="7">
        <v>772.647333</v>
      </c>
      <c r="I166" s="7">
        <v>327.736312</v>
      </c>
      <c r="J166" s="7">
        <v>444.91102000000001</v>
      </c>
      <c r="K166" s="7">
        <v>845.75106300000004</v>
      </c>
    </row>
    <row r="167" spans="1:11" x14ac:dyDescent="0.3">
      <c r="A167" s="30"/>
      <c r="B167" s="6" t="s">
        <v>49</v>
      </c>
      <c r="C167" s="13">
        <v>2</v>
      </c>
      <c r="D167" s="7">
        <v>1087.0693960000001</v>
      </c>
      <c r="E167" s="7">
        <f t="shared" si="52"/>
        <v>0</v>
      </c>
      <c r="F167" s="7">
        <f t="shared" si="53"/>
        <v>815.30204700000002</v>
      </c>
      <c r="G167" s="7">
        <f t="shared" si="54"/>
        <v>0</v>
      </c>
      <c r="H167" s="7">
        <v>815.30204700000002</v>
      </c>
      <c r="I167" s="7">
        <v>64.875361999999996</v>
      </c>
      <c r="J167" s="7">
        <v>750.42668500000002</v>
      </c>
      <c r="K167" s="7">
        <v>782.44218000000001</v>
      </c>
    </row>
    <row r="168" spans="1:11" x14ac:dyDescent="0.3">
      <c r="A168" s="30"/>
      <c r="B168" s="6" t="s">
        <v>67</v>
      </c>
      <c r="C168" s="13">
        <v>2</v>
      </c>
      <c r="D168" s="7">
        <v>0.11337</v>
      </c>
      <c r="E168" s="7">
        <f t="shared" si="52"/>
        <v>0</v>
      </c>
      <c r="F168" s="7">
        <f t="shared" si="53"/>
        <v>8.5028000000000006E-2</v>
      </c>
      <c r="G168" s="7">
        <f t="shared" si="54"/>
        <v>0</v>
      </c>
      <c r="H168" s="7">
        <v>8.5028000000000006E-2</v>
      </c>
      <c r="I168" s="7">
        <v>0</v>
      </c>
      <c r="J168" s="7">
        <v>8.5028000000000006E-2</v>
      </c>
      <c r="K168" s="7">
        <v>0.11337</v>
      </c>
    </row>
    <row r="169" spans="1:11" x14ac:dyDescent="0.3">
      <c r="A169" s="30"/>
      <c r="B169" s="6" t="s">
        <v>71</v>
      </c>
      <c r="C169" s="13">
        <v>2</v>
      </c>
      <c r="D169" s="7">
        <v>4675.1016890000001</v>
      </c>
      <c r="E169" s="7">
        <f t="shared" si="52"/>
        <v>0</v>
      </c>
      <c r="F169" s="7">
        <f t="shared" si="53"/>
        <v>3506.326266</v>
      </c>
      <c r="G169" s="7">
        <f t="shared" si="54"/>
        <v>0</v>
      </c>
      <c r="H169" s="7">
        <v>3506.326266</v>
      </c>
      <c r="I169" s="7">
        <v>3112.5883220000001</v>
      </c>
      <c r="J169" s="7">
        <v>393.73794500000002</v>
      </c>
      <c r="K169" s="7">
        <v>4038.566593</v>
      </c>
    </row>
    <row r="170" spans="1:11" x14ac:dyDescent="0.3">
      <c r="A170" s="30"/>
      <c r="B170" s="6" t="s">
        <v>73</v>
      </c>
      <c r="C170" s="13">
        <v>3</v>
      </c>
      <c r="D170" s="7">
        <v>17226.455458</v>
      </c>
      <c r="E170" s="7">
        <f t="shared" si="52"/>
        <v>0</v>
      </c>
      <c r="F170" s="7">
        <f t="shared" si="53"/>
        <v>0</v>
      </c>
      <c r="G170" s="7">
        <f t="shared" si="54"/>
        <v>8613.2277290000002</v>
      </c>
      <c r="H170" s="7">
        <v>8613.2277290000002</v>
      </c>
      <c r="I170" s="7">
        <v>9432.6390460000002</v>
      </c>
      <c r="J170" s="7">
        <v>0</v>
      </c>
      <c r="K170" s="7">
        <v>14348.833411</v>
      </c>
    </row>
    <row r="171" spans="1:11" x14ac:dyDescent="0.3">
      <c r="A171" s="30"/>
      <c r="B171" s="6" t="s">
        <v>76</v>
      </c>
      <c r="C171" s="13">
        <v>2</v>
      </c>
      <c r="D171" s="7">
        <v>8.6547169999999998</v>
      </c>
      <c r="E171" s="7">
        <f t="shared" si="52"/>
        <v>0</v>
      </c>
      <c r="F171" s="7">
        <f t="shared" si="53"/>
        <v>6.4910379999999996</v>
      </c>
      <c r="G171" s="7">
        <f t="shared" si="54"/>
        <v>0</v>
      </c>
      <c r="H171" s="7">
        <v>6.4910379999999996</v>
      </c>
      <c r="I171" s="7">
        <v>0</v>
      </c>
      <c r="J171" s="7">
        <v>6.4910379999999996</v>
      </c>
      <c r="K171" s="7">
        <v>8.6547169999999998</v>
      </c>
    </row>
    <row r="172" spans="1:11" x14ac:dyDescent="0.3">
      <c r="A172" s="30"/>
      <c r="B172" s="6" t="s">
        <v>77</v>
      </c>
      <c r="C172" s="13">
        <v>3</v>
      </c>
      <c r="D172" s="7">
        <v>84491.347846000004</v>
      </c>
      <c r="E172" s="7">
        <f t="shared" si="52"/>
        <v>0</v>
      </c>
      <c r="F172" s="7">
        <f t="shared" si="53"/>
        <v>0</v>
      </c>
      <c r="G172" s="7">
        <f t="shared" si="54"/>
        <v>42245.673923000002</v>
      </c>
      <c r="H172" s="7">
        <v>42245.673923000002</v>
      </c>
      <c r="I172" s="7">
        <v>39685.516071999999</v>
      </c>
      <c r="J172" s="7">
        <v>2560.1578519999998</v>
      </c>
      <c r="K172" s="7">
        <v>60387.290956999997</v>
      </c>
    </row>
    <row r="173" spans="1:11" x14ac:dyDescent="0.3">
      <c r="A173" s="30"/>
      <c r="B173" s="6" t="s">
        <v>82</v>
      </c>
      <c r="C173" s="13">
        <v>2</v>
      </c>
      <c r="D173" s="7">
        <v>1720.10843</v>
      </c>
      <c r="E173" s="7">
        <f t="shared" si="52"/>
        <v>0</v>
      </c>
      <c r="F173" s="7">
        <f t="shared" si="53"/>
        <v>1290.081322</v>
      </c>
      <c r="G173" s="7">
        <f t="shared" si="54"/>
        <v>0</v>
      </c>
      <c r="H173" s="7">
        <v>1290.081322</v>
      </c>
      <c r="I173" s="7">
        <v>1663.6008870000001</v>
      </c>
      <c r="J173" s="7">
        <v>0</v>
      </c>
      <c r="K173" s="7">
        <v>1718.4800009999999</v>
      </c>
    </row>
    <row r="174" spans="1:11" x14ac:dyDescent="0.3">
      <c r="A174" s="30"/>
      <c r="B174" s="6" t="s">
        <v>84</v>
      </c>
      <c r="C174" s="13">
        <v>2</v>
      </c>
      <c r="D174" s="7">
        <v>130.72753900000001</v>
      </c>
      <c r="E174" s="7">
        <f t="shared" si="52"/>
        <v>0</v>
      </c>
      <c r="F174" s="7">
        <f t="shared" si="53"/>
        <v>98.045654999999996</v>
      </c>
      <c r="G174" s="7">
        <f t="shared" si="54"/>
        <v>0</v>
      </c>
      <c r="H174" s="7">
        <v>98.045654999999996</v>
      </c>
      <c r="I174" s="7">
        <v>2.3619430000000001</v>
      </c>
      <c r="J174" s="7">
        <v>95.683712</v>
      </c>
      <c r="K174" s="7">
        <v>110.513752</v>
      </c>
    </row>
    <row r="175" spans="1:11" x14ac:dyDescent="0.3">
      <c r="A175" s="30"/>
      <c r="B175" s="6" t="s">
        <v>85</v>
      </c>
      <c r="C175" s="13">
        <v>2</v>
      </c>
      <c r="D175" s="7">
        <v>25.636673999999999</v>
      </c>
      <c r="E175" s="7">
        <f t="shared" si="52"/>
        <v>0</v>
      </c>
      <c r="F175" s="7">
        <f t="shared" si="53"/>
        <v>19.227506000000002</v>
      </c>
      <c r="G175" s="7">
        <f t="shared" si="54"/>
        <v>0</v>
      </c>
      <c r="H175" s="7">
        <v>19.227506000000002</v>
      </c>
      <c r="I175" s="7">
        <v>0</v>
      </c>
      <c r="J175" s="7">
        <v>19.227506000000002</v>
      </c>
      <c r="K175" s="7">
        <v>21.429165999999999</v>
      </c>
    </row>
    <row r="176" spans="1:11" x14ac:dyDescent="0.3">
      <c r="A176" s="30"/>
      <c r="B176" s="6" t="s">
        <v>86</v>
      </c>
      <c r="C176" s="13">
        <v>3</v>
      </c>
      <c r="D176" s="7">
        <v>13699.381141</v>
      </c>
      <c r="E176" s="7">
        <f t="shared" si="52"/>
        <v>0</v>
      </c>
      <c r="F176" s="7">
        <f t="shared" si="53"/>
        <v>0</v>
      </c>
      <c r="G176" s="7">
        <f t="shared" si="54"/>
        <v>6849.6905699999998</v>
      </c>
      <c r="H176" s="7">
        <v>6849.6905699999998</v>
      </c>
      <c r="I176" s="7">
        <v>10272.235774000001</v>
      </c>
      <c r="J176" s="7">
        <v>0</v>
      </c>
      <c r="K176" s="7">
        <v>12537.984841</v>
      </c>
    </row>
    <row r="177" spans="1:11" x14ac:dyDescent="0.3">
      <c r="A177" s="30"/>
      <c r="B177" s="6" t="s">
        <v>88</v>
      </c>
      <c r="C177" s="13">
        <v>2</v>
      </c>
      <c r="D177" s="7">
        <v>2595.455602</v>
      </c>
      <c r="E177" s="7">
        <f t="shared" si="52"/>
        <v>0</v>
      </c>
      <c r="F177" s="7">
        <f t="shared" si="53"/>
        <v>1946.5917010000001</v>
      </c>
      <c r="G177" s="7">
        <f t="shared" si="54"/>
        <v>0</v>
      </c>
      <c r="H177" s="7">
        <v>1946.5917010000001</v>
      </c>
      <c r="I177" s="7">
        <v>160.92491100000001</v>
      </c>
      <c r="J177" s="7">
        <v>1785.66679</v>
      </c>
      <c r="K177" s="7">
        <v>2113.7087510000001</v>
      </c>
    </row>
    <row r="178" spans="1:11" x14ac:dyDescent="0.3">
      <c r="A178" s="30"/>
      <c r="B178" s="6" t="s">
        <v>93</v>
      </c>
      <c r="C178" s="13">
        <v>3</v>
      </c>
      <c r="D178" s="7">
        <v>7132.6413549999997</v>
      </c>
      <c r="E178" s="7">
        <f t="shared" si="52"/>
        <v>0</v>
      </c>
      <c r="F178" s="7">
        <f t="shared" si="53"/>
        <v>0</v>
      </c>
      <c r="G178" s="7">
        <f t="shared" si="54"/>
        <v>3566.3206770000002</v>
      </c>
      <c r="H178" s="7">
        <v>3566.3206770000002</v>
      </c>
      <c r="I178" s="7">
        <v>4.6702919999999999</v>
      </c>
      <c r="J178" s="7">
        <v>3561.6503859999998</v>
      </c>
      <c r="K178" s="7">
        <v>4602.8201719999997</v>
      </c>
    </row>
    <row r="179" spans="1:11" x14ac:dyDescent="0.3">
      <c r="A179" s="30"/>
      <c r="B179" s="6" t="s">
        <v>94</v>
      </c>
      <c r="C179" s="13">
        <v>2</v>
      </c>
      <c r="D179" s="7">
        <v>160.70531099999999</v>
      </c>
      <c r="E179" s="7">
        <f t="shared" si="52"/>
        <v>0</v>
      </c>
      <c r="F179" s="7">
        <f t="shared" si="53"/>
        <v>120.528983</v>
      </c>
      <c r="G179" s="7">
        <f t="shared" si="54"/>
        <v>0</v>
      </c>
      <c r="H179" s="7">
        <v>120.528983</v>
      </c>
      <c r="I179" s="7">
        <v>134.69735700000001</v>
      </c>
      <c r="J179" s="7">
        <v>0</v>
      </c>
      <c r="K179" s="7">
        <v>160.70531099999999</v>
      </c>
    </row>
    <row r="180" spans="1:11" x14ac:dyDescent="0.3">
      <c r="A180" s="30"/>
      <c r="B180" s="6" t="s">
        <v>97</v>
      </c>
      <c r="C180" s="13">
        <v>3</v>
      </c>
      <c r="D180" s="7">
        <v>3193.6603260000002</v>
      </c>
      <c r="E180" s="7">
        <f t="shared" si="52"/>
        <v>0</v>
      </c>
      <c r="F180" s="7">
        <f t="shared" si="53"/>
        <v>0</v>
      </c>
      <c r="G180" s="7">
        <f t="shared" si="54"/>
        <v>1596.8301630000001</v>
      </c>
      <c r="H180" s="7">
        <v>1596.8301630000001</v>
      </c>
      <c r="I180" s="7">
        <v>226.57607100000001</v>
      </c>
      <c r="J180" s="7">
        <v>1370.2540919999999</v>
      </c>
      <c r="K180" s="7">
        <v>2198.1713829999999</v>
      </c>
    </row>
    <row r="181" spans="1:11" x14ac:dyDescent="0.3">
      <c r="A181" s="30"/>
      <c r="B181" s="6" t="s">
        <v>98</v>
      </c>
      <c r="C181" s="13">
        <v>1</v>
      </c>
      <c r="D181" s="7">
        <v>33.92051</v>
      </c>
      <c r="E181" s="7">
        <f t="shared" si="52"/>
        <v>30.528459000000002</v>
      </c>
      <c r="F181" s="7">
        <f t="shared" si="53"/>
        <v>0</v>
      </c>
      <c r="G181" s="7">
        <f t="shared" si="54"/>
        <v>0</v>
      </c>
      <c r="H181" s="7">
        <v>30.528459000000002</v>
      </c>
      <c r="I181" s="7">
        <v>33.92051</v>
      </c>
      <c r="J181" s="7">
        <v>0</v>
      </c>
      <c r="K181" s="7">
        <v>33.92051</v>
      </c>
    </row>
    <row r="182" spans="1:11" x14ac:dyDescent="0.3">
      <c r="A182" s="30"/>
      <c r="B182" s="6" t="s">
        <v>99</v>
      </c>
      <c r="C182" s="13">
        <v>2</v>
      </c>
      <c r="D182" s="7">
        <v>151.118065</v>
      </c>
      <c r="E182" s="7">
        <f t="shared" si="52"/>
        <v>0</v>
      </c>
      <c r="F182" s="7">
        <f t="shared" si="53"/>
        <v>113.338549</v>
      </c>
      <c r="G182" s="7">
        <f t="shared" si="54"/>
        <v>0</v>
      </c>
      <c r="H182" s="7">
        <v>113.338549</v>
      </c>
      <c r="I182" s="7">
        <v>36.906813</v>
      </c>
      <c r="J182" s="7">
        <v>76.431736000000001</v>
      </c>
      <c r="K182" s="7">
        <v>121.86680800000001</v>
      </c>
    </row>
    <row r="183" spans="1:11" x14ac:dyDescent="0.3">
      <c r="A183" s="30"/>
      <c r="B183" s="6" t="s">
        <v>100</v>
      </c>
      <c r="C183" s="13">
        <v>3</v>
      </c>
      <c r="D183" s="7">
        <v>7176.3633129999998</v>
      </c>
      <c r="E183" s="7">
        <f t="shared" si="52"/>
        <v>0</v>
      </c>
      <c r="F183" s="7">
        <f t="shared" si="53"/>
        <v>0</v>
      </c>
      <c r="G183" s="7">
        <f t="shared" si="54"/>
        <v>3588.1816570000001</v>
      </c>
      <c r="H183" s="7">
        <v>3588.1816570000001</v>
      </c>
      <c r="I183" s="7">
        <v>3951.1968350000002</v>
      </c>
      <c r="J183" s="7">
        <v>0</v>
      </c>
      <c r="K183" s="7">
        <v>5655.8513270000003</v>
      </c>
    </row>
    <row r="184" spans="1:11" x14ac:dyDescent="0.3">
      <c r="A184" s="30"/>
      <c r="B184" s="6" t="s">
        <v>101</v>
      </c>
      <c r="C184" s="13">
        <v>3</v>
      </c>
      <c r="D184" s="7">
        <v>16316.726299</v>
      </c>
      <c r="E184" s="7">
        <f t="shared" si="52"/>
        <v>0</v>
      </c>
      <c r="F184" s="7">
        <f t="shared" si="53"/>
        <v>0</v>
      </c>
      <c r="G184" s="7">
        <f t="shared" si="54"/>
        <v>8158.3631500000001</v>
      </c>
      <c r="H184" s="7">
        <v>8158.3631500000001</v>
      </c>
      <c r="I184" s="7">
        <v>11271.316574</v>
      </c>
      <c r="J184" s="7">
        <v>0</v>
      </c>
      <c r="K184" s="7">
        <v>14662.942379</v>
      </c>
    </row>
    <row r="185" spans="1:11" x14ac:dyDescent="0.3">
      <c r="A185" s="30"/>
      <c r="B185" s="6" t="s">
        <v>103</v>
      </c>
      <c r="C185" s="13">
        <v>3</v>
      </c>
      <c r="D185" s="7">
        <v>8488.7643950000001</v>
      </c>
      <c r="E185" s="7">
        <f t="shared" si="52"/>
        <v>0</v>
      </c>
      <c r="F185" s="7">
        <f t="shared" si="53"/>
        <v>0</v>
      </c>
      <c r="G185" s="7">
        <f t="shared" si="54"/>
        <v>4244.3821980000002</v>
      </c>
      <c r="H185" s="7">
        <v>4244.3821980000002</v>
      </c>
      <c r="I185" s="7">
        <v>1647.3694149999999</v>
      </c>
      <c r="J185" s="7">
        <v>2597.0127830000001</v>
      </c>
      <c r="K185" s="7">
        <v>6569.6027219999996</v>
      </c>
    </row>
    <row r="186" spans="1:11" x14ac:dyDescent="0.3">
      <c r="A186" s="30"/>
      <c r="B186" s="6" t="s">
        <v>106</v>
      </c>
      <c r="C186" s="13">
        <v>2</v>
      </c>
      <c r="D186" s="7">
        <v>119.53130299999999</v>
      </c>
      <c r="E186" s="7">
        <f t="shared" si="52"/>
        <v>0</v>
      </c>
      <c r="F186" s="7">
        <f t="shared" si="53"/>
        <v>89.648477999999997</v>
      </c>
      <c r="G186" s="7">
        <f t="shared" si="54"/>
        <v>0</v>
      </c>
      <c r="H186" s="7">
        <v>89.648477999999997</v>
      </c>
      <c r="I186" s="7">
        <v>0.47167700000000001</v>
      </c>
      <c r="J186" s="7">
        <v>89.1768</v>
      </c>
      <c r="K186" s="7">
        <v>100.71650099999999</v>
      </c>
    </row>
    <row r="187" spans="1:11" x14ac:dyDescent="0.3">
      <c r="A187" s="30"/>
      <c r="B187" s="6" t="s">
        <v>109</v>
      </c>
      <c r="C187" s="13">
        <v>3</v>
      </c>
      <c r="D187" s="7">
        <v>26351.180217000001</v>
      </c>
      <c r="E187" s="7">
        <f t="shared" si="52"/>
        <v>0</v>
      </c>
      <c r="F187" s="7">
        <f t="shared" si="53"/>
        <v>0</v>
      </c>
      <c r="G187" s="7">
        <f t="shared" si="54"/>
        <v>13175.590108</v>
      </c>
      <c r="H187" s="7">
        <v>13175.590108</v>
      </c>
      <c r="I187" s="7">
        <v>9263.3346299999994</v>
      </c>
      <c r="J187" s="7">
        <v>3912.255478</v>
      </c>
      <c r="K187" s="7">
        <v>18595.324091999999</v>
      </c>
    </row>
    <row r="188" spans="1:11" x14ac:dyDescent="0.3">
      <c r="A188" s="30"/>
      <c r="B188" s="6" t="s">
        <v>113</v>
      </c>
      <c r="C188" s="13">
        <v>2</v>
      </c>
      <c r="D188" s="7">
        <v>93.346980000000002</v>
      </c>
      <c r="E188" s="7">
        <f t="shared" si="52"/>
        <v>0</v>
      </c>
      <c r="F188" s="7">
        <f t="shared" si="53"/>
        <v>70.010234999999994</v>
      </c>
      <c r="G188" s="7">
        <f t="shared" si="54"/>
        <v>0</v>
      </c>
      <c r="H188" s="7">
        <v>70.010234999999994</v>
      </c>
      <c r="I188" s="7">
        <v>0</v>
      </c>
      <c r="J188" s="7">
        <v>70.010234999999994</v>
      </c>
      <c r="K188" s="7">
        <v>76.247212000000005</v>
      </c>
    </row>
    <row r="189" spans="1:11" x14ac:dyDescent="0.3">
      <c r="A189" s="30"/>
      <c r="B189" s="6" t="s">
        <v>114</v>
      </c>
      <c r="C189" s="13">
        <v>2</v>
      </c>
      <c r="D189" s="7">
        <v>4916.6233320000001</v>
      </c>
      <c r="E189" s="7">
        <f t="shared" si="52"/>
        <v>0</v>
      </c>
      <c r="F189" s="7">
        <f t="shared" si="53"/>
        <v>3687.4674989999999</v>
      </c>
      <c r="G189" s="7">
        <f t="shared" si="54"/>
        <v>0</v>
      </c>
      <c r="H189" s="7">
        <v>3687.4674989999999</v>
      </c>
      <c r="I189" s="7">
        <v>1834.7164560000001</v>
      </c>
      <c r="J189" s="7">
        <v>1852.7510420000001</v>
      </c>
      <c r="K189" s="7">
        <v>4072.627802</v>
      </c>
    </row>
    <row r="190" spans="1:11" x14ac:dyDescent="0.3">
      <c r="A190" s="30"/>
      <c r="B190" s="6" t="s">
        <v>117</v>
      </c>
      <c r="C190" s="13">
        <v>2</v>
      </c>
      <c r="D190" s="7">
        <v>3870.1249800000001</v>
      </c>
      <c r="E190" s="7">
        <f t="shared" si="52"/>
        <v>0</v>
      </c>
      <c r="F190" s="7">
        <f t="shared" si="53"/>
        <v>2902.5937349999999</v>
      </c>
      <c r="G190" s="7">
        <f t="shared" si="54"/>
        <v>0</v>
      </c>
      <c r="H190" s="7">
        <v>2902.5937349999999</v>
      </c>
      <c r="I190" s="7">
        <v>869.24006999999995</v>
      </c>
      <c r="J190" s="7">
        <v>2033.3536650000001</v>
      </c>
      <c r="K190" s="7">
        <v>3049.666878</v>
      </c>
    </row>
    <row r="191" spans="1:11" x14ac:dyDescent="0.3">
      <c r="A191" s="30"/>
      <c r="B191" s="6" t="s">
        <v>118</v>
      </c>
      <c r="C191" s="13">
        <v>2</v>
      </c>
      <c r="D191" s="7">
        <v>78.150454999999994</v>
      </c>
      <c r="E191" s="7">
        <f t="shared" si="52"/>
        <v>0</v>
      </c>
      <c r="F191" s="7">
        <f t="shared" si="53"/>
        <v>58.612842000000001</v>
      </c>
      <c r="G191" s="7">
        <f t="shared" si="54"/>
        <v>0</v>
      </c>
      <c r="H191" s="7">
        <v>58.612842000000001</v>
      </c>
      <c r="I191" s="7">
        <v>30.192485000000001</v>
      </c>
      <c r="J191" s="7">
        <v>28.420356999999999</v>
      </c>
      <c r="K191" s="7">
        <v>64.425067999999996</v>
      </c>
    </row>
    <row r="192" spans="1:11" x14ac:dyDescent="0.3">
      <c r="A192" s="30"/>
      <c r="B192" s="6" t="s">
        <v>119</v>
      </c>
      <c r="C192" s="13">
        <v>3</v>
      </c>
      <c r="D192" s="7">
        <v>16259.864561</v>
      </c>
      <c r="E192" s="7">
        <f t="shared" si="52"/>
        <v>0</v>
      </c>
      <c r="F192" s="7">
        <f t="shared" si="53"/>
        <v>0</v>
      </c>
      <c r="G192" s="7">
        <f t="shared" si="54"/>
        <v>8129.93228</v>
      </c>
      <c r="H192" s="7">
        <v>8129.93228</v>
      </c>
      <c r="I192" s="7">
        <v>8648.5587570000007</v>
      </c>
      <c r="J192" s="7">
        <v>0</v>
      </c>
      <c r="K192" s="7">
        <v>12834.471839</v>
      </c>
    </row>
    <row r="193" spans="1:11" x14ac:dyDescent="0.3">
      <c r="A193" s="30"/>
      <c r="B193" s="6" t="s">
        <v>120</v>
      </c>
      <c r="C193" s="13">
        <v>2</v>
      </c>
      <c r="D193" s="7">
        <v>3226.011238</v>
      </c>
      <c r="E193" s="7">
        <f t="shared" si="52"/>
        <v>0</v>
      </c>
      <c r="F193" s="7">
        <f t="shared" si="53"/>
        <v>2419.5084280000001</v>
      </c>
      <c r="G193" s="7">
        <f t="shared" si="54"/>
        <v>0</v>
      </c>
      <c r="H193" s="7">
        <v>2419.5084280000001</v>
      </c>
      <c r="I193" s="7">
        <v>847.17017799999996</v>
      </c>
      <c r="J193" s="7">
        <v>1572.33825</v>
      </c>
      <c r="K193" s="7">
        <v>2457.8705909999999</v>
      </c>
    </row>
    <row r="194" spans="1:11" x14ac:dyDescent="0.3">
      <c r="A194" s="30"/>
      <c r="B194" s="6" t="s">
        <v>122</v>
      </c>
      <c r="C194" s="13">
        <v>2</v>
      </c>
      <c r="D194" s="7">
        <v>3928.039906</v>
      </c>
      <c r="E194" s="7">
        <f t="shared" si="52"/>
        <v>0</v>
      </c>
      <c r="F194" s="7">
        <f t="shared" si="53"/>
        <v>2946.0299300000001</v>
      </c>
      <c r="G194" s="7">
        <f t="shared" si="54"/>
        <v>0</v>
      </c>
      <c r="H194" s="7">
        <v>2946.0299300000001</v>
      </c>
      <c r="I194" s="7">
        <v>796.19185200000004</v>
      </c>
      <c r="J194" s="7">
        <v>2149.8380769999999</v>
      </c>
      <c r="K194" s="7">
        <v>3042.8040550000001</v>
      </c>
    </row>
    <row r="195" spans="1:11" x14ac:dyDescent="0.3">
      <c r="A195" s="14" t="str">
        <f>CONCATENATE(A165," Total")</f>
        <v>Coast Live Oak Total</v>
      </c>
      <c r="B195" s="11"/>
      <c r="C195" s="25"/>
      <c r="D195" s="12">
        <f>SUM(D165:D194)</f>
        <v>228278.59105599998</v>
      </c>
      <c r="E195" s="12">
        <f t="shared" ref="E195:K195" si="55">SUM(E165:E194)</f>
        <v>30.528459000000002</v>
      </c>
      <c r="F195" s="12">
        <f t="shared" si="55"/>
        <v>20931.214228000001</v>
      </c>
      <c r="G195" s="12">
        <f t="shared" si="55"/>
        <v>100168.19245500001</v>
      </c>
      <c r="H195" s="12">
        <f t="shared" si="55"/>
        <v>121129.935142</v>
      </c>
      <c r="I195" s="12">
        <f t="shared" si="55"/>
        <v>104336.526148</v>
      </c>
      <c r="J195" s="12">
        <f t="shared" si="55"/>
        <v>25421.040582999998</v>
      </c>
      <c r="K195" s="12">
        <f t="shared" si="55"/>
        <v>175305.05002899998</v>
      </c>
    </row>
    <row r="196" spans="1:11" x14ac:dyDescent="0.3">
      <c r="A196" s="24" t="s">
        <v>96</v>
      </c>
      <c r="B196" s="6" t="s">
        <v>94</v>
      </c>
      <c r="C196" s="13">
        <v>2</v>
      </c>
      <c r="D196" s="7">
        <v>4.7632839999999996</v>
      </c>
      <c r="E196" s="7">
        <f>IF(C196=1,H196,0)</f>
        <v>0</v>
      </c>
      <c r="F196" s="7">
        <f>IF(C196=2,H196,0)</f>
        <v>3.5724629999999999</v>
      </c>
      <c r="G196" s="7">
        <f>IF(C196=3,H196,0)</f>
        <v>0</v>
      </c>
      <c r="H196" s="7">
        <v>3.5724629999999999</v>
      </c>
      <c r="I196" s="7">
        <v>4.7632839999999996</v>
      </c>
      <c r="J196" s="7">
        <v>0</v>
      </c>
      <c r="K196" s="7">
        <v>4.7632839999999996</v>
      </c>
    </row>
    <row r="197" spans="1:11" x14ac:dyDescent="0.3">
      <c r="A197" s="14" t="str">
        <f>CONCATENATE(A196," Total")</f>
        <v>Coastal Bluff Scrub Total</v>
      </c>
      <c r="B197" s="11"/>
      <c r="C197" s="25"/>
      <c r="D197" s="12">
        <f>SUM(D196)</f>
        <v>4.7632839999999996</v>
      </c>
      <c r="E197" s="12">
        <f t="shared" ref="E197:K197" si="56">SUM(E196)</f>
        <v>0</v>
      </c>
      <c r="F197" s="12">
        <f t="shared" si="56"/>
        <v>3.5724629999999999</v>
      </c>
      <c r="G197" s="12">
        <f t="shared" si="56"/>
        <v>0</v>
      </c>
      <c r="H197" s="12">
        <f t="shared" si="56"/>
        <v>3.5724629999999999</v>
      </c>
      <c r="I197" s="12">
        <f t="shared" si="56"/>
        <v>4.7632839999999996</v>
      </c>
      <c r="J197" s="12">
        <f t="shared" si="56"/>
        <v>0</v>
      </c>
      <c r="K197" s="12">
        <f t="shared" si="56"/>
        <v>4.7632839999999996</v>
      </c>
    </row>
    <row r="198" spans="1:11" x14ac:dyDescent="0.3">
      <c r="A198" s="30" t="s">
        <v>22</v>
      </c>
      <c r="B198" s="6" t="s">
        <v>18</v>
      </c>
      <c r="C198" s="13">
        <v>2</v>
      </c>
      <c r="D198" s="7">
        <v>1.7039169999999999</v>
      </c>
      <c r="E198" s="7">
        <f t="shared" ref="E198:E219" si="57">IF(C198=1,H198,0)</f>
        <v>0</v>
      </c>
      <c r="F198" s="7">
        <f t="shared" ref="F198:F219" si="58">IF(C198=2,H198,0)</f>
        <v>1.277938</v>
      </c>
      <c r="G198" s="7">
        <f t="shared" ref="G198:G219" si="59">IF(C198=3,H198,0)</f>
        <v>0</v>
      </c>
      <c r="H198" s="7">
        <v>1.277938</v>
      </c>
      <c r="I198" s="7">
        <v>0</v>
      </c>
      <c r="J198" s="7">
        <v>1.277938</v>
      </c>
      <c r="K198" s="7">
        <v>1.7039169999999999</v>
      </c>
    </row>
    <row r="199" spans="1:11" x14ac:dyDescent="0.3">
      <c r="A199" s="30"/>
      <c r="B199" s="6" t="s">
        <v>33</v>
      </c>
      <c r="C199" s="13">
        <v>2</v>
      </c>
      <c r="D199" s="7">
        <v>210.77450999999999</v>
      </c>
      <c r="E199" s="7">
        <f t="shared" si="57"/>
        <v>0</v>
      </c>
      <c r="F199" s="7">
        <f t="shared" si="58"/>
        <v>158.080882</v>
      </c>
      <c r="G199" s="7">
        <f t="shared" si="59"/>
        <v>0</v>
      </c>
      <c r="H199" s="7">
        <v>158.080882</v>
      </c>
      <c r="I199" s="7">
        <v>91.442234999999997</v>
      </c>
      <c r="J199" s="7">
        <v>66.638647000000006</v>
      </c>
      <c r="K199" s="7">
        <v>186.49856500000001</v>
      </c>
    </row>
    <row r="200" spans="1:11" x14ac:dyDescent="0.3">
      <c r="A200" s="30"/>
      <c r="B200" s="6" t="s">
        <v>49</v>
      </c>
      <c r="C200" s="13">
        <v>2</v>
      </c>
      <c r="D200" s="7">
        <v>6.9971870000000003</v>
      </c>
      <c r="E200" s="7">
        <f t="shared" si="57"/>
        <v>0</v>
      </c>
      <c r="F200" s="7">
        <f t="shared" si="58"/>
        <v>5.2478899999999999</v>
      </c>
      <c r="G200" s="7">
        <f t="shared" si="59"/>
        <v>0</v>
      </c>
      <c r="H200" s="7">
        <v>5.2478899999999999</v>
      </c>
      <c r="I200" s="7">
        <v>0</v>
      </c>
      <c r="J200" s="7">
        <v>5.2478899999999999</v>
      </c>
      <c r="K200" s="7">
        <v>6.9822819999999997</v>
      </c>
    </row>
    <row r="201" spans="1:11" x14ac:dyDescent="0.3">
      <c r="A201" s="30"/>
      <c r="B201" s="6" t="s">
        <v>71</v>
      </c>
      <c r="C201" s="13">
        <v>2</v>
      </c>
      <c r="D201" s="7">
        <v>185.34426400000001</v>
      </c>
      <c r="E201" s="7">
        <f t="shared" si="57"/>
        <v>0</v>
      </c>
      <c r="F201" s="7">
        <f t="shared" si="58"/>
        <v>139.00819799999999</v>
      </c>
      <c r="G201" s="7">
        <f t="shared" si="59"/>
        <v>0</v>
      </c>
      <c r="H201" s="7">
        <v>139.00819799999999</v>
      </c>
      <c r="I201" s="7">
        <v>121.894345</v>
      </c>
      <c r="J201" s="7">
        <v>17.113852999999999</v>
      </c>
      <c r="K201" s="7">
        <v>165.86021400000001</v>
      </c>
    </row>
    <row r="202" spans="1:11" x14ac:dyDescent="0.3">
      <c r="A202" s="30"/>
      <c r="B202" s="6" t="s">
        <v>73</v>
      </c>
      <c r="C202" s="13">
        <v>3</v>
      </c>
      <c r="D202" s="7">
        <v>4618.8494710000004</v>
      </c>
      <c r="E202" s="7">
        <f t="shared" si="57"/>
        <v>0</v>
      </c>
      <c r="F202" s="7">
        <f t="shared" si="58"/>
        <v>0</v>
      </c>
      <c r="G202" s="7">
        <f t="shared" si="59"/>
        <v>2309.4247359999999</v>
      </c>
      <c r="H202" s="7">
        <v>2309.4247359999999</v>
      </c>
      <c r="I202" s="7">
        <v>4281.625016</v>
      </c>
      <c r="J202" s="7">
        <v>0</v>
      </c>
      <c r="K202" s="7">
        <v>4533.8084959999996</v>
      </c>
    </row>
    <row r="203" spans="1:11" x14ac:dyDescent="0.3">
      <c r="A203" s="30"/>
      <c r="B203" s="6" t="s">
        <v>77</v>
      </c>
      <c r="C203" s="13">
        <v>2</v>
      </c>
      <c r="D203" s="7">
        <v>24689.076904000001</v>
      </c>
      <c r="E203" s="7">
        <f t="shared" si="57"/>
        <v>0</v>
      </c>
      <c r="F203" s="7">
        <f t="shared" si="58"/>
        <v>18516.807678000001</v>
      </c>
      <c r="G203" s="7">
        <f t="shared" si="59"/>
        <v>0</v>
      </c>
      <c r="H203" s="7">
        <v>18516.807678000001</v>
      </c>
      <c r="I203" s="7">
        <v>10925.800673</v>
      </c>
      <c r="J203" s="7">
        <v>7591.0070050000004</v>
      </c>
      <c r="K203" s="7">
        <v>18791.642119</v>
      </c>
    </row>
    <row r="204" spans="1:11" x14ac:dyDescent="0.3">
      <c r="A204" s="30"/>
      <c r="B204" s="6" t="s">
        <v>82</v>
      </c>
      <c r="C204" s="13">
        <v>2</v>
      </c>
      <c r="D204" s="7">
        <v>973.28804400000001</v>
      </c>
      <c r="E204" s="7">
        <f t="shared" si="57"/>
        <v>0</v>
      </c>
      <c r="F204" s="7">
        <f t="shared" si="58"/>
        <v>729.96603300000004</v>
      </c>
      <c r="G204" s="7">
        <f t="shared" si="59"/>
        <v>0</v>
      </c>
      <c r="H204" s="7">
        <v>729.96603300000004</v>
      </c>
      <c r="I204" s="7">
        <v>971.33186899999998</v>
      </c>
      <c r="J204" s="7">
        <v>0</v>
      </c>
      <c r="K204" s="7">
        <v>973.28804400000001</v>
      </c>
    </row>
    <row r="205" spans="1:11" x14ac:dyDescent="0.3">
      <c r="A205" s="30"/>
      <c r="B205" s="6" t="s">
        <v>84</v>
      </c>
      <c r="C205" s="13">
        <v>2</v>
      </c>
      <c r="D205" s="7">
        <v>6.3952809999999998</v>
      </c>
      <c r="E205" s="7">
        <f t="shared" si="57"/>
        <v>0</v>
      </c>
      <c r="F205" s="7">
        <f t="shared" si="58"/>
        <v>4.7964609999999999</v>
      </c>
      <c r="G205" s="7">
        <f t="shared" si="59"/>
        <v>0</v>
      </c>
      <c r="H205" s="7">
        <v>4.7964609999999999</v>
      </c>
      <c r="I205" s="7">
        <v>0</v>
      </c>
      <c r="J205" s="7">
        <v>4.7964609999999999</v>
      </c>
      <c r="K205" s="7">
        <v>6.3952809999999998</v>
      </c>
    </row>
    <row r="206" spans="1:11" x14ac:dyDescent="0.3">
      <c r="A206" s="30"/>
      <c r="B206" s="6" t="s">
        <v>86</v>
      </c>
      <c r="C206" s="13">
        <v>2</v>
      </c>
      <c r="D206" s="7">
        <v>2225.5303880000001</v>
      </c>
      <c r="E206" s="7">
        <f t="shared" si="57"/>
        <v>0</v>
      </c>
      <c r="F206" s="7">
        <f t="shared" si="58"/>
        <v>1669.1477910000001</v>
      </c>
      <c r="G206" s="7">
        <f t="shared" si="59"/>
        <v>0</v>
      </c>
      <c r="H206" s="7">
        <v>1669.1477910000001</v>
      </c>
      <c r="I206" s="7">
        <v>2133.9951139999998</v>
      </c>
      <c r="J206" s="7">
        <v>0</v>
      </c>
      <c r="K206" s="7">
        <v>2196.322283</v>
      </c>
    </row>
    <row r="207" spans="1:11" x14ac:dyDescent="0.3">
      <c r="A207" s="30"/>
      <c r="B207" s="6" t="s">
        <v>94</v>
      </c>
      <c r="C207" s="13">
        <v>2</v>
      </c>
      <c r="D207" s="7">
        <v>49.790863000000002</v>
      </c>
      <c r="E207" s="7">
        <f t="shared" si="57"/>
        <v>0</v>
      </c>
      <c r="F207" s="7">
        <f t="shared" si="58"/>
        <v>37.343147000000002</v>
      </c>
      <c r="G207" s="7">
        <f t="shared" si="59"/>
        <v>0</v>
      </c>
      <c r="H207" s="7">
        <v>37.343147000000002</v>
      </c>
      <c r="I207" s="7">
        <v>44.610996</v>
      </c>
      <c r="J207" s="7">
        <v>0</v>
      </c>
      <c r="K207" s="7">
        <v>49.790863000000002</v>
      </c>
    </row>
    <row r="208" spans="1:11" x14ac:dyDescent="0.3">
      <c r="A208" s="30"/>
      <c r="B208" s="6" t="s">
        <v>99</v>
      </c>
      <c r="C208" s="13">
        <v>2</v>
      </c>
      <c r="D208" s="7">
        <v>0.49590899999999999</v>
      </c>
      <c r="E208" s="7">
        <f t="shared" si="57"/>
        <v>0</v>
      </c>
      <c r="F208" s="7">
        <f t="shared" si="58"/>
        <v>0.37193199999999998</v>
      </c>
      <c r="G208" s="7">
        <f t="shared" si="59"/>
        <v>0</v>
      </c>
      <c r="H208" s="7">
        <v>0.37193199999999998</v>
      </c>
      <c r="I208" s="7">
        <v>0.13816300000000001</v>
      </c>
      <c r="J208" s="7">
        <v>0.233769</v>
      </c>
      <c r="K208" s="7">
        <v>0.49416700000000002</v>
      </c>
    </row>
    <row r="209" spans="1:11" x14ac:dyDescent="0.3">
      <c r="A209" s="30"/>
      <c r="B209" s="6" t="s">
        <v>100</v>
      </c>
      <c r="C209" s="13">
        <v>2</v>
      </c>
      <c r="D209" s="7">
        <v>1140.1856749999999</v>
      </c>
      <c r="E209" s="7">
        <f t="shared" si="57"/>
        <v>0</v>
      </c>
      <c r="F209" s="7">
        <f t="shared" si="58"/>
        <v>855.13925600000005</v>
      </c>
      <c r="G209" s="7">
        <f t="shared" si="59"/>
        <v>0</v>
      </c>
      <c r="H209" s="7">
        <v>855.13925600000005</v>
      </c>
      <c r="I209" s="7">
        <v>661.01113599999996</v>
      </c>
      <c r="J209" s="7">
        <v>194.12812</v>
      </c>
      <c r="K209" s="7">
        <v>1044.371408</v>
      </c>
    </row>
    <row r="210" spans="1:11" x14ac:dyDescent="0.3">
      <c r="A210" s="30"/>
      <c r="B210" s="6" t="s">
        <v>101</v>
      </c>
      <c r="C210" s="13">
        <v>2</v>
      </c>
      <c r="D210" s="7">
        <v>8963.6204369999996</v>
      </c>
      <c r="E210" s="7">
        <f t="shared" si="57"/>
        <v>0</v>
      </c>
      <c r="F210" s="7">
        <f t="shared" si="58"/>
        <v>6722.7153280000002</v>
      </c>
      <c r="G210" s="7">
        <f t="shared" si="59"/>
        <v>0</v>
      </c>
      <c r="H210" s="7">
        <v>6722.7153280000002</v>
      </c>
      <c r="I210" s="7">
        <v>5431.5844340000003</v>
      </c>
      <c r="J210" s="7">
        <v>1291.1308939999999</v>
      </c>
      <c r="K210" s="7">
        <v>7688.034267</v>
      </c>
    </row>
    <row r="211" spans="1:11" x14ac:dyDescent="0.3">
      <c r="A211" s="30"/>
      <c r="B211" s="6" t="s">
        <v>103</v>
      </c>
      <c r="C211" s="13">
        <v>2</v>
      </c>
      <c r="D211" s="7">
        <v>2467.232254</v>
      </c>
      <c r="E211" s="7">
        <f t="shared" si="57"/>
        <v>0</v>
      </c>
      <c r="F211" s="7">
        <f t="shared" si="58"/>
        <v>1850.4241910000001</v>
      </c>
      <c r="G211" s="7">
        <f t="shared" si="59"/>
        <v>0</v>
      </c>
      <c r="H211" s="7">
        <v>1850.4241910000001</v>
      </c>
      <c r="I211" s="7">
        <v>412.50983400000001</v>
      </c>
      <c r="J211" s="7">
        <v>1437.914356</v>
      </c>
      <c r="K211" s="7">
        <v>2042.3599340000001</v>
      </c>
    </row>
    <row r="212" spans="1:11" x14ac:dyDescent="0.3">
      <c r="A212" s="30"/>
      <c r="B212" s="6" t="s">
        <v>106</v>
      </c>
      <c r="C212" s="13">
        <v>2</v>
      </c>
      <c r="D212" s="7">
        <v>6.2085340000000002</v>
      </c>
      <c r="E212" s="7">
        <f t="shared" si="57"/>
        <v>0</v>
      </c>
      <c r="F212" s="7">
        <f t="shared" si="58"/>
        <v>4.6563999999999997</v>
      </c>
      <c r="G212" s="7">
        <f t="shared" si="59"/>
        <v>0</v>
      </c>
      <c r="H212" s="7">
        <v>4.6563999999999997</v>
      </c>
      <c r="I212" s="7">
        <v>0</v>
      </c>
      <c r="J212" s="7">
        <v>4.6563999999999997</v>
      </c>
      <c r="K212" s="7">
        <v>6.2085340000000002</v>
      </c>
    </row>
    <row r="213" spans="1:11" x14ac:dyDescent="0.3">
      <c r="A213" s="30"/>
      <c r="B213" s="6" t="s">
        <v>109</v>
      </c>
      <c r="C213" s="13">
        <v>3</v>
      </c>
      <c r="D213" s="7">
        <v>12838.183439</v>
      </c>
      <c r="E213" s="7">
        <f t="shared" si="57"/>
        <v>0</v>
      </c>
      <c r="F213" s="7">
        <f t="shared" si="58"/>
        <v>0</v>
      </c>
      <c r="G213" s="7">
        <f t="shared" si="59"/>
        <v>6419.091719</v>
      </c>
      <c r="H213" s="7">
        <v>6419.091719</v>
      </c>
      <c r="I213" s="7">
        <v>4256.5923940000002</v>
      </c>
      <c r="J213" s="7">
        <v>2162.4993250000002</v>
      </c>
      <c r="K213" s="7">
        <v>7704.1444670000001</v>
      </c>
    </row>
    <row r="214" spans="1:11" x14ac:dyDescent="0.3">
      <c r="A214" s="30"/>
      <c r="B214" s="6" t="s">
        <v>113</v>
      </c>
      <c r="C214" s="13">
        <v>2</v>
      </c>
      <c r="D214" s="7">
        <v>38.839005999999998</v>
      </c>
      <c r="E214" s="7">
        <f t="shared" si="57"/>
        <v>0</v>
      </c>
      <c r="F214" s="7">
        <f t="shared" si="58"/>
        <v>29.129254</v>
      </c>
      <c r="G214" s="7">
        <f t="shared" si="59"/>
        <v>0</v>
      </c>
      <c r="H214" s="7">
        <v>29.129254</v>
      </c>
      <c r="I214" s="7">
        <v>0</v>
      </c>
      <c r="J214" s="7">
        <v>29.129254</v>
      </c>
      <c r="K214" s="7">
        <v>34.738346</v>
      </c>
    </row>
    <row r="215" spans="1:11" x14ac:dyDescent="0.3">
      <c r="A215" s="30"/>
      <c r="B215" s="6" t="s">
        <v>114</v>
      </c>
      <c r="C215" s="13">
        <v>2</v>
      </c>
      <c r="D215" s="7">
        <v>139.319962</v>
      </c>
      <c r="E215" s="7">
        <f t="shared" si="57"/>
        <v>0</v>
      </c>
      <c r="F215" s="7">
        <f t="shared" si="58"/>
        <v>104.489971</v>
      </c>
      <c r="G215" s="7">
        <f t="shared" si="59"/>
        <v>0</v>
      </c>
      <c r="H215" s="7">
        <v>104.489971</v>
      </c>
      <c r="I215" s="7">
        <v>42.305812000000003</v>
      </c>
      <c r="J215" s="7">
        <v>62.184159999999999</v>
      </c>
      <c r="K215" s="7">
        <v>102.509927</v>
      </c>
    </row>
    <row r="216" spans="1:11" x14ac:dyDescent="0.3">
      <c r="A216" s="30"/>
      <c r="B216" s="6" t="s">
        <v>117</v>
      </c>
      <c r="C216" s="13">
        <v>2</v>
      </c>
      <c r="D216" s="7">
        <v>79.798280000000005</v>
      </c>
      <c r="E216" s="7">
        <f t="shared" si="57"/>
        <v>0</v>
      </c>
      <c r="F216" s="7">
        <f t="shared" si="58"/>
        <v>59.848709999999997</v>
      </c>
      <c r="G216" s="7">
        <f t="shared" si="59"/>
        <v>0</v>
      </c>
      <c r="H216" s="7">
        <v>59.848709999999997</v>
      </c>
      <c r="I216" s="7">
        <v>31.267793999999999</v>
      </c>
      <c r="J216" s="7">
        <v>28.580915999999998</v>
      </c>
      <c r="K216" s="7">
        <v>71.555323999999999</v>
      </c>
    </row>
    <row r="217" spans="1:11" x14ac:dyDescent="0.3">
      <c r="A217" s="30"/>
      <c r="B217" s="6" t="s">
        <v>119</v>
      </c>
      <c r="C217" s="13">
        <v>2</v>
      </c>
      <c r="D217" s="7">
        <v>887.260943</v>
      </c>
      <c r="E217" s="7">
        <f t="shared" si="57"/>
        <v>0</v>
      </c>
      <c r="F217" s="7">
        <f t="shared" si="58"/>
        <v>665.44570699999997</v>
      </c>
      <c r="G217" s="7">
        <f t="shared" si="59"/>
        <v>0</v>
      </c>
      <c r="H217" s="7">
        <v>665.44570699999997</v>
      </c>
      <c r="I217" s="7">
        <v>442.84906999999998</v>
      </c>
      <c r="J217" s="7">
        <v>222.59663699999999</v>
      </c>
      <c r="K217" s="7">
        <v>718.21441200000004</v>
      </c>
    </row>
    <row r="218" spans="1:11" x14ac:dyDescent="0.3">
      <c r="A218" s="30"/>
      <c r="B218" s="6" t="s">
        <v>120</v>
      </c>
      <c r="C218" s="13">
        <v>2</v>
      </c>
      <c r="D218" s="7">
        <v>51.096294999999998</v>
      </c>
      <c r="E218" s="7">
        <f t="shared" si="57"/>
        <v>0</v>
      </c>
      <c r="F218" s="7">
        <f t="shared" si="58"/>
        <v>38.322220999999999</v>
      </c>
      <c r="G218" s="7">
        <f t="shared" si="59"/>
        <v>0</v>
      </c>
      <c r="H218" s="7">
        <v>38.322220999999999</v>
      </c>
      <c r="I218" s="7">
        <v>3.9291130000000001</v>
      </c>
      <c r="J218" s="7">
        <v>34.393107999999998</v>
      </c>
      <c r="K218" s="7">
        <v>51.091434999999997</v>
      </c>
    </row>
    <row r="219" spans="1:11" x14ac:dyDescent="0.3">
      <c r="A219" s="30"/>
      <c r="B219" s="6" t="s">
        <v>122</v>
      </c>
      <c r="C219" s="13">
        <v>2</v>
      </c>
      <c r="D219" s="7">
        <v>8.170674</v>
      </c>
      <c r="E219" s="7">
        <f t="shared" si="57"/>
        <v>0</v>
      </c>
      <c r="F219" s="7">
        <f t="shared" si="58"/>
        <v>6.1280049999999999</v>
      </c>
      <c r="G219" s="7">
        <f t="shared" si="59"/>
        <v>0</v>
      </c>
      <c r="H219" s="7">
        <v>6.1280049999999999</v>
      </c>
      <c r="I219" s="7">
        <v>0</v>
      </c>
      <c r="J219" s="7">
        <v>6.1280049999999999</v>
      </c>
      <c r="K219" s="7">
        <v>8.1706730000000007</v>
      </c>
    </row>
    <row r="220" spans="1:11" x14ac:dyDescent="0.3">
      <c r="A220" s="14" t="str">
        <f>CONCATENATE(A198," Total")</f>
        <v>Coastal Mixed Hardwood Total</v>
      </c>
      <c r="B220" s="11"/>
      <c r="C220" s="25"/>
      <c r="D220" s="12">
        <f>SUM(D198:D219)</f>
        <v>59588.162237000011</v>
      </c>
      <c r="E220" s="12">
        <f t="shared" ref="E220:K220" si="60">SUM(E198:E219)</f>
        <v>0</v>
      </c>
      <c r="F220" s="12">
        <f t="shared" si="60"/>
        <v>31598.346992999992</v>
      </c>
      <c r="G220" s="12">
        <f t="shared" si="60"/>
        <v>8728.5164550000009</v>
      </c>
      <c r="H220" s="12">
        <f t="shared" si="60"/>
        <v>40326.863448000004</v>
      </c>
      <c r="I220" s="12">
        <f t="shared" si="60"/>
        <v>29852.887997999998</v>
      </c>
      <c r="J220" s="12">
        <f t="shared" si="60"/>
        <v>13159.656738000003</v>
      </c>
      <c r="K220" s="12">
        <f t="shared" si="60"/>
        <v>46384.184957999998</v>
      </c>
    </row>
    <row r="221" spans="1:11" x14ac:dyDescent="0.3">
      <c r="A221" s="24" t="s">
        <v>104</v>
      </c>
      <c r="B221" s="6" t="s">
        <v>103</v>
      </c>
      <c r="C221" s="13">
        <v>1</v>
      </c>
      <c r="D221" s="7">
        <v>2.2514150000000002</v>
      </c>
      <c r="E221" s="7">
        <f>IF(C221=1,H221,0)</f>
        <v>2.0262739999999999</v>
      </c>
      <c r="F221" s="7">
        <f>IF(C221=2,H221,0)</f>
        <v>0</v>
      </c>
      <c r="G221" s="7">
        <f>IF(C221=3,H221,0)</f>
        <v>0</v>
      </c>
      <c r="H221" s="7">
        <v>2.0262739999999999</v>
      </c>
      <c r="I221" s="7">
        <v>0</v>
      </c>
      <c r="J221" s="7">
        <v>2.0262739999999999</v>
      </c>
      <c r="K221" s="7">
        <v>2.2514150000000002</v>
      </c>
    </row>
    <row r="222" spans="1:11" x14ac:dyDescent="0.3">
      <c r="A222" s="14" t="str">
        <f>CONCATENATE(A221," Total")</f>
        <v>Coastal Prairie Total</v>
      </c>
      <c r="B222" s="11"/>
      <c r="C222" s="25"/>
      <c r="D222" s="12">
        <f>SUM(D221)</f>
        <v>2.2514150000000002</v>
      </c>
      <c r="E222" s="12">
        <f t="shared" ref="E222:K222" si="61">SUM(E221)</f>
        <v>2.0262739999999999</v>
      </c>
      <c r="F222" s="12">
        <f t="shared" si="61"/>
        <v>0</v>
      </c>
      <c r="G222" s="12">
        <f t="shared" si="61"/>
        <v>0</v>
      </c>
      <c r="H222" s="12">
        <f t="shared" si="61"/>
        <v>2.0262739999999999</v>
      </c>
      <c r="I222" s="12">
        <f t="shared" si="61"/>
        <v>0</v>
      </c>
      <c r="J222" s="12">
        <f t="shared" si="61"/>
        <v>2.0262739999999999</v>
      </c>
      <c r="K222" s="12">
        <f t="shared" si="61"/>
        <v>2.2514150000000002</v>
      </c>
    </row>
    <row r="223" spans="1:11" x14ac:dyDescent="0.3">
      <c r="A223" s="30" t="s">
        <v>9</v>
      </c>
      <c r="B223" s="6" t="s">
        <v>49</v>
      </c>
      <c r="C223" s="13">
        <v>2</v>
      </c>
      <c r="D223" s="7">
        <v>10694.662388999999</v>
      </c>
      <c r="E223" s="7">
        <f t="shared" ref="E223:E230" si="62">IF(C223=1,H223,0)</f>
        <v>0</v>
      </c>
      <c r="F223" s="7">
        <f t="shared" ref="F223:F230" si="63">IF(C223=2,H223,0)</f>
        <v>8020.9967919999999</v>
      </c>
      <c r="G223" s="7">
        <f t="shared" ref="G223:G230" si="64">IF(C223=3,H223,0)</f>
        <v>0</v>
      </c>
      <c r="H223" s="7">
        <v>8020.9967919999999</v>
      </c>
      <c r="I223" s="7">
        <v>5041.2973659999998</v>
      </c>
      <c r="J223" s="7">
        <v>2979.6994260000001</v>
      </c>
      <c r="K223" s="7">
        <v>9419.2779480000008</v>
      </c>
    </row>
    <row r="224" spans="1:11" x14ac:dyDescent="0.3">
      <c r="A224" s="30"/>
      <c r="B224" s="6" t="s">
        <v>71</v>
      </c>
      <c r="C224" s="13">
        <v>1</v>
      </c>
      <c r="D224" s="7">
        <v>5009.5638300000001</v>
      </c>
      <c r="E224" s="7">
        <f t="shared" si="62"/>
        <v>4508.6074470000003</v>
      </c>
      <c r="F224" s="7">
        <f t="shared" si="63"/>
        <v>0</v>
      </c>
      <c r="G224" s="7">
        <f t="shared" si="64"/>
        <v>0</v>
      </c>
      <c r="H224" s="7">
        <v>4508.6074470000003</v>
      </c>
      <c r="I224" s="7">
        <v>4440.3818389999997</v>
      </c>
      <c r="J224" s="7">
        <v>68.225607999999994</v>
      </c>
      <c r="K224" s="7">
        <v>4868.3213850000002</v>
      </c>
    </row>
    <row r="225" spans="1:11" x14ac:dyDescent="0.3">
      <c r="A225" s="30"/>
      <c r="B225" s="6" t="s">
        <v>94</v>
      </c>
      <c r="C225" s="13">
        <v>2</v>
      </c>
      <c r="D225" s="7">
        <v>14311.484753000001</v>
      </c>
      <c r="E225" s="7">
        <f t="shared" si="62"/>
        <v>0</v>
      </c>
      <c r="F225" s="7">
        <f t="shared" si="63"/>
        <v>10733.613565</v>
      </c>
      <c r="G225" s="7">
        <f t="shared" si="64"/>
        <v>0</v>
      </c>
      <c r="H225" s="7">
        <v>10733.613565</v>
      </c>
      <c r="I225" s="7">
        <v>14122.823119999999</v>
      </c>
      <c r="J225" s="7">
        <v>0</v>
      </c>
      <c r="K225" s="7">
        <v>14242.107527</v>
      </c>
    </row>
    <row r="226" spans="1:11" x14ac:dyDescent="0.3">
      <c r="A226" s="30"/>
      <c r="B226" s="6" t="s">
        <v>98</v>
      </c>
      <c r="C226" s="13">
        <v>1</v>
      </c>
      <c r="D226" s="7">
        <v>1236.5667470000001</v>
      </c>
      <c r="E226" s="7">
        <f t="shared" si="62"/>
        <v>1112.9100719999999</v>
      </c>
      <c r="F226" s="7">
        <f t="shared" si="63"/>
        <v>0</v>
      </c>
      <c r="G226" s="7">
        <f t="shared" si="64"/>
        <v>0</v>
      </c>
      <c r="H226" s="7">
        <v>1112.9100719999999</v>
      </c>
      <c r="I226" s="7">
        <v>1075.833603</v>
      </c>
      <c r="J226" s="7">
        <v>37.076469000000003</v>
      </c>
      <c r="K226" s="7">
        <v>1189.778325</v>
      </c>
    </row>
    <row r="227" spans="1:11" x14ac:dyDescent="0.3">
      <c r="A227" s="30"/>
      <c r="B227" s="6" t="s">
        <v>100</v>
      </c>
      <c r="C227" s="13">
        <v>1</v>
      </c>
      <c r="D227" s="7">
        <v>3076.5657270000002</v>
      </c>
      <c r="E227" s="7">
        <f t="shared" si="62"/>
        <v>2768.9091549999998</v>
      </c>
      <c r="F227" s="7">
        <f t="shared" si="63"/>
        <v>0</v>
      </c>
      <c r="G227" s="7">
        <f t="shared" si="64"/>
        <v>0</v>
      </c>
      <c r="H227" s="7">
        <v>2768.9091549999998</v>
      </c>
      <c r="I227" s="7">
        <v>2143.569563</v>
      </c>
      <c r="J227" s="7">
        <v>625.33959200000004</v>
      </c>
      <c r="K227" s="7">
        <v>3018.618136</v>
      </c>
    </row>
    <row r="228" spans="1:11" x14ac:dyDescent="0.3">
      <c r="A228" s="30"/>
      <c r="B228" s="6" t="s">
        <v>101</v>
      </c>
      <c r="C228" s="13">
        <v>2</v>
      </c>
      <c r="D228" s="7">
        <v>19096.311774999998</v>
      </c>
      <c r="E228" s="7">
        <f t="shared" si="62"/>
        <v>0</v>
      </c>
      <c r="F228" s="7">
        <f t="shared" si="63"/>
        <v>14322.233831</v>
      </c>
      <c r="G228" s="7">
        <f t="shared" si="64"/>
        <v>0</v>
      </c>
      <c r="H228" s="7">
        <v>14322.233831</v>
      </c>
      <c r="I228" s="7">
        <v>8483.7279479999997</v>
      </c>
      <c r="J228" s="7">
        <v>5838.5058840000002</v>
      </c>
      <c r="K228" s="7">
        <v>14996.84823</v>
      </c>
    </row>
    <row r="229" spans="1:11" x14ac:dyDescent="0.3">
      <c r="A229" s="30"/>
      <c r="B229" s="6" t="s">
        <v>103</v>
      </c>
      <c r="C229" s="13">
        <v>1</v>
      </c>
      <c r="D229" s="7">
        <v>909.00686299999995</v>
      </c>
      <c r="E229" s="7">
        <f t="shared" si="62"/>
        <v>818.106177</v>
      </c>
      <c r="F229" s="7">
        <f t="shared" si="63"/>
        <v>0</v>
      </c>
      <c r="G229" s="7">
        <f t="shared" si="64"/>
        <v>0</v>
      </c>
      <c r="H229" s="7">
        <v>818.106177</v>
      </c>
      <c r="I229" s="7">
        <v>166.96356599999999</v>
      </c>
      <c r="J229" s="7">
        <v>651.14261099999999</v>
      </c>
      <c r="K229" s="7">
        <v>847.24062500000002</v>
      </c>
    </row>
    <row r="230" spans="1:11" x14ac:dyDescent="0.3">
      <c r="A230" s="30"/>
      <c r="B230" s="6" t="s">
        <v>114</v>
      </c>
      <c r="C230" s="13">
        <v>1</v>
      </c>
      <c r="D230" s="7">
        <v>4665.6631020000004</v>
      </c>
      <c r="E230" s="7">
        <f t="shared" si="62"/>
        <v>4199.0967920000003</v>
      </c>
      <c r="F230" s="7">
        <f t="shared" si="63"/>
        <v>0</v>
      </c>
      <c r="G230" s="7">
        <f t="shared" si="64"/>
        <v>0</v>
      </c>
      <c r="H230" s="7">
        <v>4199.0967920000003</v>
      </c>
      <c r="I230" s="7">
        <v>2190.7057570000002</v>
      </c>
      <c r="J230" s="7">
        <v>2008.391034</v>
      </c>
      <c r="K230" s="7">
        <v>4314.2840020000003</v>
      </c>
    </row>
    <row r="231" spans="1:11" x14ac:dyDescent="0.3">
      <c r="A231" s="14" t="str">
        <f>CONCATENATE(A223," Total")</f>
        <v>Cool Grasslands Total</v>
      </c>
      <c r="B231" s="11"/>
      <c r="C231" s="25"/>
      <c r="D231" s="12">
        <f>SUM(D223:D230)</f>
        <v>58999.825185999995</v>
      </c>
      <c r="E231" s="12">
        <f t="shared" ref="E231:K231" si="65">SUM(E223:E230)</f>
        <v>13407.629643</v>
      </c>
      <c r="F231" s="12">
        <f t="shared" si="65"/>
        <v>33076.844187999995</v>
      </c>
      <c r="G231" s="12">
        <f t="shared" si="65"/>
        <v>0</v>
      </c>
      <c r="H231" s="12">
        <f t="shared" si="65"/>
        <v>46484.473830999996</v>
      </c>
      <c r="I231" s="12">
        <f t="shared" si="65"/>
        <v>37665.302761999999</v>
      </c>
      <c r="J231" s="12">
        <f t="shared" si="65"/>
        <v>12208.380624000001</v>
      </c>
      <c r="K231" s="12">
        <f t="shared" si="65"/>
        <v>52896.476178000004</v>
      </c>
    </row>
    <row r="232" spans="1:11" x14ac:dyDescent="0.3">
      <c r="A232" s="30" t="s">
        <v>80</v>
      </c>
      <c r="B232" s="6" t="s">
        <v>77</v>
      </c>
      <c r="C232" s="13">
        <v>1</v>
      </c>
      <c r="D232" s="7">
        <v>191.42321100000001</v>
      </c>
      <c r="E232" s="7">
        <f>IF(C232=1,H232,0)</f>
        <v>172.28089</v>
      </c>
      <c r="F232" s="7">
        <f>IF(C232=2,H232,0)</f>
        <v>0</v>
      </c>
      <c r="G232" s="7">
        <f>IF(C232=3,H232,0)</f>
        <v>0</v>
      </c>
      <c r="H232" s="7">
        <v>172.28089</v>
      </c>
      <c r="I232" s="7">
        <v>0</v>
      </c>
      <c r="J232" s="7">
        <v>172.28089</v>
      </c>
      <c r="K232" s="7">
        <v>191.42321100000001</v>
      </c>
    </row>
    <row r="233" spans="1:11" x14ac:dyDescent="0.3">
      <c r="A233" s="30"/>
      <c r="B233" s="6" t="s">
        <v>82</v>
      </c>
      <c r="C233" s="13">
        <v>1</v>
      </c>
      <c r="D233" s="7">
        <v>66.724688999999998</v>
      </c>
      <c r="E233" s="7">
        <f>IF(C233=1,H233,0)</f>
        <v>60.052219999999998</v>
      </c>
      <c r="F233" s="7">
        <f>IF(C233=2,H233,0)</f>
        <v>0</v>
      </c>
      <c r="G233" s="7">
        <f>IF(C233=3,H233,0)</f>
        <v>0</v>
      </c>
      <c r="H233" s="7">
        <v>60.052219999999998</v>
      </c>
      <c r="I233" s="7">
        <v>66.724688999999998</v>
      </c>
      <c r="J233" s="7">
        <v>0</v>
      </c>
      <c r="K233" s="7">
        <v>66.724688999999998</v>
      </c>
    </row>
    <row r="234" spans="1:11" x14ac:dyDescent="0.3">
      <c r="A234" s="14" t="str">
        <f>CONCATENATE(A232," Total")</f>
        <v>Coulter Pine Total</v>
      </c>
      <c r="B234" s="11"/>
      <c r="C234" s="25"/>
      <c r="D234" s="12">
        <f>SUM(D232:D233)</f>
        <v>258.14789999999999</v>
      </c>
      <c r="E234" s="12">
        <f t="shared" ref="E234:K234" si="66">SUM(E232:E233)</f>
        <v>232.33311</v>
      </c>
      <c r="F234" s="12">
        <f t="shared" si="66"/>
        <v>0</v>
      </c>
      <c r="G234" s="12">
        <f t="shared" si="66"/>
        <v>0</v>
      </c>
      <c r="H234" s="12">
        <f t="shared" si="66"/>
        <v>232.33311</v>
      </c>
      <c r="I234" s="12">
        <f t="shared" si="66"/>
        <v>66.724688999999998</v>
      </c>
      <c r="J234" s="12">
        <f t="shared" si="66"/>
        <v>172.28089</v>
      </c>
      <c r="K234" s="12">
        <f t="shared" si="66"/>
        <v>258.14789999999999</v>
      </c>
    </row>
    <row r="235" spans="1:11" x14ac:dyDescent="0.3">
      <c r="A235" s="30" t="s">
        <v>10</v>
      </c>
      <c r="B235" s="6" t="s">
        <v>18</v>
      </c>
      <c r="C235" s="13">
        <v>2</v>
      </c>
      <c r="D235" s="7">
        <v>12.587846000000001</v>
      </c>
      <c r="E235" s="7">
        <f t="shared" ref="E235:E254" si="67">IF(C235=1,H235,0)</f>
        <v>0</v>
      </c>
      <c r="F235" s="7">
        <f t="shared" ref="F235:F254" si="68">IF(C235=2,H235,0)</f>
        <v>9.4408849999999997</v>
      </c>
      <c r="G235" s="7">
        <f t="shared" ref="G235:G254" si="69">IF(C235=3,H235,0)</f>
        <v>0</v>
      </c>
      <c r="H235" s="7">
        <v>9.4408849999999997</v>
      </c>
      <c r="I235" s="7">
        <v>1.064676</v>
      </c>
      <c r="J235" s="7">
        <v>8.3762080000000001</v>
      </c>
      <c r="K235" s="7">
        <v>9.7074180000000005</v>
      </c>
    </row>
    <row r="236" spans="1:11" x14ac:dyDescent="0.3">
      <c r="A236" s="30"/>
      <c r="B236" s="6" t="s">
        <v>49</v>
      </c>
      <c r="C236" s="13">
        <v>2</v>
      </c>
      <c r="D236" s="7">
        <v>2916.920361</v>
      </c>
      <c r="E236" s="7">
        <f t="shared" si="67"/>
        <v>0</v>
      </c>
      <c r="F236" s="7">
        <f t="shared" si="68"/>
        <v>2187.6902700000001</v>
      </c>
      <c r="G236" s="7">
        <f t="shared" si="69"/>
        <v>0</v>
      </c>
      <c r="H236" s="7">
        <v>2187.6902700000001</v>
      </c>
      <c r="I236" s="7">
        <v>1358.5377289999999</v>
      </c>
      <c r="J236" s="7">
        <v>829.15254100000004</v>
      </c>
      <c r="K236" s="7">
        <v>2706.8616729999999</v>
      </c>
    </row>
    <row r="237" spans="1:11" x14ac:dyDescent="0.3">
      <c r="A237" s="30"/>
      <c r="B237" s="6" t="s">
        <v>71</v>
      </c>
      <c r="C237" s="13">
        <v>2</v>
      </c>
      <c r="D237" s="7">
        <v>10487.537845999999</v>
      </c>
      <c r="E237" s="7">
        <f t="shared" si="67"/>
        <v>0</v>
      </c>
      <c r="F237" s="7">
        <f t="shared" si="68"/>
        <v>7865.6533849999996</v>
      </c>
      <c r="G237" s="7">
        <f t="shared" si="69"/>
        <v>0</v>
      </c>
      <c r="H237" s="7">
        <v>7865.6533849999996</v>
      </c>
      <c r="I237" s="7">
        <v>8125.0500949999996</v>
      </c>
      <c r="J237" s="7">
        <v>0</v>
      </c>
      <c r="K237" s="7">
        <v>9858.4944660000001</v>
      </c>
    </row>
    <row r="238" spans="1:11" x14ac:dyDescent="0.3">
      <c r="A238" s="30"/>
      <c r="B238" s="6" t="s">
        <v>73</v>
      </c>
      <c r="C238" s="13">
        <v>2</v>
      </c>
      <c r="D238" s="7">
        <v>1691.8490469999999</v>
      </c>
      <c r="E238" s="7">
        <f t="shared" si="67"/>
        <v>0</v>
      </c>
      <c r="F238" s="7">
        <f t="shared" si="68"/>
        <v>1268.8867849999999</v>
      </c>
      <c r="G238" s="7">
        <f t="shared" si="69"/>
        <v>0</v>
      </c>
      <c r="H238" s="7">
        <v>1268.8867849999999</v>
      </c>
      <c r="I238" s="7">
        <v>1431.725772</v>
      </c>
      <c r="J238" s="7">
        <v>0</v>
      </c>
      <c r="K238" s="7">
        <v>1606.8431969999999</v>
      </c>
    </row>
    <row r="239" spans="1:11" x14ac:dyDescent="0.3">
      <c r="A239" s="30"/>
      <c r="B239" s="6" t="s">
        <v>76</v>
      </c>
      <c r="C239" s="13">
        <v>2</v>
      </c>
      <c r="D239" s="7">
        <v>14.199683</v>
      </c>
      <c r="E239" s="7">
        <f t="shared" si="67"/>
        <v>0</v>
      </c>
      <c r="F239" s="7">
        <f t="shared" si="68"/>
        <v>10.649762000000001</v>
      </c>
      <c r="G239" s="7">
        <f t="shared" si="69"/>
        <v>0</v>
      </c>
      <c r="H239" s="7">
        <v>10.649762000000001</v>
      </c>
      <c r="I239" s="7">
        <v>0</v>
      </c>
      <c r="J239" s="7">
        <v>10.649762000000001</v>
      </c>
      <c r="K239" s="7">
        <v>14.199683</v>
      </c>
    </row>
    <row r="240" spans="1:11" ht="14.4" customHeight="1" x14ac:dyDescent="0.3">
      <c r="A240" s="30"/>
      <c r="B240" s="6" t="s">
        <v>77</v>
      </c>
      <c r="C240" s="13">
        <v>2</v>
      </c>
      <c r="D240" s="7">
        <v>3045.0919199999998</v>
      </c>
      <c r="E240" s="7">
        <f t="shared" si="67"/>
        <v>0</v>
      </c>
      <c r="F240" s="7">
        <f t="shared" si="68"/>
        <v>2283.8189400000001</v>
      </c>
      <c r="G240" s="7">
        <f t="shared" si="69"/>
        <v>0</v>
      </c>
      <c r="H240" s="7">
        <v>2283.8189400000001</v>
      </c>
      <c r="I240" s="7">
        <v>903.57665499999996</v>
      </c>
      <c r="J240" s="7">
        <v>1380.242285</v>
      </c>
      <c r="K240" s="7">
        <v>2776.9021160000002</v>
      </c>
    </row>
    <row r="241" spans="1:11" x14ac:dyDescent="0.3">
      <c r="A241" s="30"/>
      <c r="B241" s="6" t="s">
        <v>82</v>
      </c>
      <c r="C241" s="13">
        <v>2</v>
      </c>
      <c r="D241" s="7">
        <v>502.12882999999999</v>
      </c>
      <c r="E241" s="7">
        <f t="shared" si="67"/>
        <v>0</v>
      </c>
      <c r="F241" s="7">
        <f t="shared" si="68"/>
        <v>376.59662200000002</v>
      </c>
      <c r="G241" s="7">
        <f t="shared" si="69"/>
        <v>0</v>
      </c>
      <c r="H241" s="7">
        <v>376.59662200000002</v>
      </c>
      <c r="I241" s="7">
        <v>383.93901099999999</v>
      </c>
      <c r="J241" s="7">
        <v>0</v>
      </c>
      <c r="K241" s="7">
        <v>481.224673</v>
      </c>
    </row>
    <row r="242" spans="1:11" x14ac:dyDescent="0.3">
      <c r="A242" s="30"/>
      <c r="B242" s="6" t="s">
        <v>84</v>
      </c>
      <c r="C242" s="13">
        <v>2</v>
      </c>
      <c r="D242" s="7">
        <v>0.36668699999999999</v>
      </c>
      <c r="E242" s="7">
        <f t="shared" si="67"/>
        <v>0</v>
      </c>
      <c r="F242" s="7">
        <f t="shared" si="68"/>
        <v>0.27501599999999998</v>
      </c>
      <c r="G242" s="7">
        <f t="shared" si="69"/>
        <v>0</v>
      </c>
      <c r="H242" s="7">
        <v>0.27501599999999998</v>
      </c>
      <c r="I242" s="7">
        <v>0</v>
      </c>
      <c r="J242" s="7">
        <v>0.27501599999999998</v>
      </c>
      <c r="K242" s="7">
        <v>0.36668699999999999</v>
      </c>
    </row>
    <row r="243" spans="1:11" x14ac:dyDescent="0.3">
      <c r="A243" s="30"/>
      <c r="B243" s="6" t="s">
        <v>86</v>
      </c>
      <c r="C243" s="13">
        <v>2</v>
      </c>
      <c r="D243" s="7">
        <v>1918.8071030000001</v>
      </c>
      <c r="E243" s="7">
        <f t="shared" si="67"/>
        <v>0</v>
      </c>
      <c r="F243" s="7">
        <f t="shared" si="68"/>
        <v>1439.105327</v>
      </c>
      <c r="G243" s="7">
        <f t="shared" si="69"/>
        <v>0</v>
      </c>
      <c r="H243" s="7">
        <v>1439.105327</v>
      </c>
      <c r="I243" s="7">
        <v>1549.8569460000001</v>
      </c>
      <c r="J243" s="7">
        <v>0</v>
      </c>
      <c r="K243" s="7">
        <v>1781.171429</v>
      </c>
    </row>
    <row r="244" spans="1:11" x14ac:dyDescent="0.3">
      <c r="A244" s="30"/>
      <c r="B244" s="6" t="s">
        <v>94</v>
      </c>
      <c r="C244" s="13">
        <v>3</v>
      </c>
      <c r="D244" s="7">
        <v>17376.887589999998</v>
      </c>
      <c r="E244" s="7">
        <f t="shared" si="67"/>
        <v>0</v>
      </c>
      <c r="F244" s="7">
        <f t="shared" si="68"/>
        <v>0</v>
      </c>
      <c r="G244" s="7">
        <f t="shared" si="69"/>
        <v>8688.4437949999992</v>
      </c>
      <c r="H244" s="7">
        <v>8688.4437949999992</v>
      </c>
      <c r="I244" s="7">
        <v>17222.643830000001</v>
      </c>
      <c r="J244" s="7">
        <v>0</v>
      </c>
      <c r="K244" s="7">
        <v>17360.548886</v>
      </c>
    </row>
    <row r="245" spans="1:11" x14ac:dyDescent="0.3">
      <c r="A245" s="30"/>
      <c r="B245" s="6" t="s">
        <v>97</v>
      </c>
      <c r="C245" s="13">
        <v>2</v>
      </c>
      <c r="D245" s="7">
        <v>1.8649089999999999</v>
      </c>
      <c r="E245" s="7">
        <f t="shared" si="67"/>
        <v>0</v>
      </c>
      <c r="F245" s="7">
        <f t="shared" si="68"/>
        <v>1.398682</v>
      </c>
      <c r="G245" s="7">
        <f t="shared" si="69"/>
        <v>0</v>
      </c>
      <c r="H245" s="7">
        <v>1.398682</v>
      </c>
      <c r="I245" s="7">
        <v>0</v>
      </c>
      <c r="J245" s="7">
        <v>1.398682</v>
      </c>
      <c r="K245" s="7">
        <v>1.8649089999999999</v>
      </c>
    </row>
    <row r="246" spans="1:11" x14ac:dyDescent="0.3">
      <c r="A246" s="30"/>
      <c r="B246" s="6" t="s">
        <v>100</v>
      </c>
      <c r="C246" s="13">
        <v>2</v>
      </c>
      <c r="D246" s="7">
        <v>4184.2748609999999</v>
      </c>
      <c r="E246" s="7">
        <f t="shared" si="67"/>
        <v>0</v>
      </c>
      <c r="F246" s="7">
        <f t="shared" si="68"/>
        <v>3138.206146</v>
      </c>
      <c r="G246" s="7">
        <f t="shared" si="69"/>
        <v>0</v>
      </c>
      <c r="H246" s="7">
        <v>3138.206146</v>
      </c>
      <c r="I246" s="7">
        <v>2591.3103510000001</v>
      </c>
      <c r="J246" s="7">
        <v>546.89579500000002</v>
      </c>
      <c r="K246" s="7">
        <v>3779.5931700000001</v>
      </c>
    </row>
    <row r="247" spans="1:11" x14ac:dyDescent="0.3">
      <c r="A247" s="30"/>
      <c r="B247" s="6" t="s">
        <v>101</v>
      </c>
      <c r="C247" s="13">
        <v>3</v>
      </c>
      <c r="D247" s="7">
        <v>14536.995401</v>
      </c>
      <c r="E247" s="7">
        <f t="shared" si="67"/>
        <v>0</v>
      </c>
      <c r="F247" s="7">
        <f t="shared" si="68"/>
        <v>0</v>
      </c>
      <c r="G247" s="7">
        <f t="shared" si="69"/>
        <v>7268.4976999999999</v>
      </c>
      <c r="H247" s="7">
        <v>7268.4976999999999</v>
      </c>
      <c r="I247" s="7">
        <v>9065.9150680000002</v>
      </c>
      <c r="J247" s="7">
        <v>0</v>
      </c>
      <c r="K247" s="7">
        <v>12895.996461000001</v>
      </c>
    </row>
    <row r="248" spans="1:11" x14ac:dyDescent="0.3">
      <c r="A248" s="30"/>
      <c r="B248" s="6" t="s">
        <v>103</v>
      </c>
      <c r="C248" s="13">
        <v>2</v>
      </c>
      <c r="D248" s="7">
        <v>2843.4930420000001</v>
      </c>
      <c r="E248" s="7">
        <f t="shared" si="67"/>
        <v>0</v>
      </c>
      <c r="F248" s="7">
        <f t="shared" si="68"/>
        <v>2132.6197809999999</v>
      </c>
      <c r="G248" s="7">
        <f t="shared" si="69"/>
        <v>0</v>
      </c>
      <c r="H248" s="7">
        <v>2132.6197809999999</v>
      </c>
      <c r="I248" s="7">
        <v>387.86564600000003</v>
      </c>
      <c r="J248" s="7">
        <v>1744.7541349999999</v>
      </c>
      <c r="K248" s="7">
        <v>2285.0159199999998</v>
      </c>
    </row>
    <row r="249" spans="1:11" x14ac:dyDescent="0.3">
      <c r="A249" s="30"/>
      <c r="B249" s="6" t="s">
        <v>109</v>
      </c>
      <c r="C249" s="13">
        <v>2</v>
      </c>
      <c r="D249" s="7">
        <v>907.25250700000004</v>
      </c>
      <c r="E249" s="7">
        <f t="shared" si="67"/>
        <v>0</v>
      </c>
      <c r="F249" s="7">
        <f t="shared" si="68"/>
        <v>680.43938000000003</v>
      </c>
      <c r="G249" s="7">
        <f t="shared" si="69"/>
        <v>0</v>
      </c>
      <c r="H249" s="7">
        <v>680.43938000000003</v>
      </c>
      <c r="I249" s="7">
        <v>459.92965400000003</v>
      </c>
      <c r="J249" s="7">
        <v>220.509726</v>
      </c>
      <c r="K249" s="7">
        <v>876.65284099999997</v>
      </c>
    </row>
    <row r="250" spans="1:11" x14ac:dyDescent="0.3">
      <c r="A250" s="30"/>
      <c r="B250" s="6" t="s">
        <v>114</v>
      </c>
      <c r="C250" s="13">
        <v>2</v>
      </c>
      <c r="D250" s="7">
        <v>784.676153</v>
      </c>
      <c r="E250" s="7">
        <f t="shared" si="67"/>
        <v>0</v>
      </c>
      <c r="F250" s="7">
        <f t="shared" si="68"/>
        <v>588.507115</v>
      </c>
      <c r="G250" s="7">
        <f t="shared" si="69"/>
        <v>0</v>
      </c>
      <c r="H250" s="7">
        <v>588.507115</v>
      </c>
      <c r="I250" s="7">
        <v>408.15908300000001</v>
      </c>
      <c r="J250" s="7">
        <v>180.34803199999999</v>
      </c>
      <c r="K250" s="7">
        <v>721.57072600000004</v>
      </c>
    </row>
    <row r="251" spans="1:11" x14ac:dyDescent="0.3">
      <c r="A251" s="30"/>
      <c r="B251" s="6" t="s">
        <v>118</v>
      </c>
      <c r="C251" s="13">
        <v>2</v>
      </c>
      <c r="D251" s="7">
        <v>3.1100650000000001</v>
      </c>
      <c r="E251" s="7">
        <f t="shared" si="67"/>
        <v>0</v>
      </c>
      <c r="F251" s="7">
        <f t="shared" si="68"/>
        <v>2.3325480000000001</v>
      </c>
      <c r="G251" s="7">
        <f t="shared" si="69"/>
        <v>0</v>
      </c>
      <c r="H251" s="7">
        <v>2.3325480000000001</v>
      </c>
      <c r="I251" s="7">
        <v>0</v>
      </c>
      <c r="J251" s="7">
        <v>2.3325480000000001</v>
      </c>
      <c r="K251" s="7">
        <v>2.7487659999999998</v>
      </c>
    </row>
    <row r="252" spans="1:11" x14ac:dyDescent="0.3">
      <c r="A252" s="30"/>
      <c r="B252" s="6" t="s">
        <v>119</v>
      </c>
      <c r="C252" s="13">
        <v>2</v>
      </c>
      <c r="D252" s="7">
        <v>370.81941699999999</v>
      </c>
      <c r="E252" s="7">
        <f t="shared" si="67"/>
        <v>0</v>
      </c>
      <c r="F252" s="7">
        <f t="shared" si="68"/>
        <v>278.11456299999998</v>
      </c>
      <c r="G252" s="7">
        <f t="shared" si="69"/>
        <v>0</v>
      </c>
      <c r="H252" s="7">
        <v>278.11456299999998</v>
      </c>
      <c r="I252" s="7">
        <v>131.22113300000001</v>
      </c>
      <c r="J252" s="7">
        <v>146.89343099999999</v>
      </c>
      <c r="K252" s="7">
        <v>276.90663699999999</v>
      </c>
    </row>
    <row r="253" spans="1:11" x14ac:dyDescent="0.3">
      <c r="A253" s="30"/>
      <c r="B253" s="6" t="s">
        <v>120</v>
      </c>
      <c r="C253" s="13">
        <v>2</v>
      </c>
      <c r="D253" s="7">
        <v>73.240201999999996</v>
      </c>
      <c r="E253" s="7">
        <f t="shared" si="67"/>
        <v>0</v>
      </c>
      <c r="F253" s="7">
        <f t="shared" si="68"/>
        <v>54.930152</v>
      </c>
      <c r="G253" s="7">
        <f t="shared" si="69"/>
        <v>0</v>
      </c>
      <c r="H253" s="7">
        <v>54.930152</v>
      </c>
      <c r="I253" s="7">
        <v>5.6249789999999997</v>
      </c>
      <c r="J253" s="7">
        <v>49.305173000000003</v>
      </c>
      <c r="K253" s="7">
        <v>61.814683000000002</v>
      </c>
    </row>
    <row r="254" spans="1:11" x14ac:dyDescent="0.3">
      <c r="A254" s="30"/>
      <c r="B254" s="6" t="s">
        <v>122</v>
      </c>
      <c r="C254" s="13">
        <v>2</v>
      </c>
      <c r="D254" s="7">
        <v>12.008141</v>
      </c>
      <c r="E254" s="7">
        <f t="shared" si="67"/>
        <v>0</v>
      </c>
      <c r="F254" s="7">
        <f t="shared" si="68"/>
        <v>9.0061060000000008</v>
      </c>
      <c r="G254" s="7">
        <f t="shared" si="69"/>
        <v>0</v>
      </c>
      <c r="H254" s="7">
        <v>9.0061060000000008</v>
      </c>
      <c r="I254" s="7">
        <v>0</v>
      </c>
      <c r="J254" s="7">
        <v>9.0061060000000008</v>
      </c>
      <c r="K254" s="7">
        <v>10.642488999999999</v>
      </c>
    </row>
    <row r="255" spans="1:11" x14ac:dyDescent="0.3">
      <c r="A255" s="14" t="str">
        <f>CONCATENATE(A235," Total")</f>
        <v>Coyote Brush Total</v>
      </c>
      <c r="B255" s="11"/>
      <c r="C255" s="25"/>
      <c r="D255" s="12">
        <f>SUM(D235:D254)</f>
        <v>61684.111611</v>
      </c>
      <c r="E255" s="12">
        <f t="shared" ref="E255:K255" si="70">SUM(E235:E254)</f>
        <v>0</v>
      </c>
      <c r="F255" s="12">
        <f t="shared" si="70"/>
        <v>22327.671464999999</v>
      </c>
      <c r="G255" s="12">
        <f t="shared" si="70"/>
        <v>15956.941494999999</v>
      </c>
      <c r="H255" s="12">
        <f t="shared" si="70"/>
        <v>38284.612960000006</v>
      </c>
      <c r="I255" s="12">
        <f t="shared" si="70"/>
        <v>44026.420628</v>
      </c>
      <c r="J255" s="12">
        <f t="shared" si="70"/>
        <v>5130.1394400000008</v>
      </c>
      <c r="K255" s="12">
        <f t="shared" si="70"/>
        <v>57509.126829999994</v>
      </c>
    </row>
    <row r="256" spans="1:11" ht="28.8" customHeight="1" x14ac:dyDescent="0.3">
      <c r="A256" s="30" t="s">
        <v>37</v>
      </c>
      <c r="B256" s="6" t="s">
        <v>33</v>
      </c>
      <c r="C256" s="13">
        <v>1</v>
      </c>
      <c r="D256" s="7">
        <v>29.60416</v>
      </c>
      <c r="E256" s="7">
        <f t="shared" ref="E256:E261" si="71">IF(C256=1,H256,0)</f>
        <v>26.643744000000002</v>
      </c>
      <c r="F256" s="7">
        <f t="shared" ref="F256:F261" si="72">IF(C256=2,H256,0)</f>
        <v>0</v>
      </c>
      <c r="G256" s="7">
        <f t="shared" ref="G256:G261" si="73">IF(C256=3,H256,0)</f>
        <v>0</v>
      </c>
      <c r="H256" s="7">
        <v>26.643744000000002</v>
      </c>
      <c r="I256" s="7">
        <v>0</v>
      </c>
      <c r="J256" s="7">
        <v>26.643744000000002</v>
      </c>
      <c r="K256" s="7">
        <v>29.518747999999999</v>
      </c>
    </row>
    <row r="257" spans="1:11" ht="28.8" customHeight="1" x14ac:dyDescent="0.3">
      <c r="A257" s="30"/>
      <c r="B257" s="6" t="s">
        <v>88</v>
      </c>
      <c r="C257" s="13">
        <v>2</v>
      </c>
      <c r="D257" s="7">
        <v>1870.9646029999999</v>
      </c>
      <c r="E257" s="7">
        <f t="shared" si="71"/>
        <v>0</v>
      </c>
      <c r="F257" s="7">
        <f t="shared" si="72"/>
        <v>1403.223452</v>
      </c>
      <c r="G257" s="7">
        <f t="shared" si="73"/>
        <v>0</v>
      </c>
      <c r="H257" s="7">
        <v>1403.223452</v>
      </c>
      <c r="I257" s="7">
        <v>280.65859699999999</v>
      </c>
      <c r="J257" s="7">
        <v>1122.5648550000001</v>
      </c>
      <c r="K257" s="7">
        <v>1634.7170739999999</v>
      </c>
    </row>
    <row r="258" spans="1:11" ht="28.8" customHeight="1" x14ac:dyDescent="0.3">
      <c r="A258" s="30"/>
      <c r="B258" s="6" t="s">
        <v>114</v>
      </c>
      <c r="C258" s="13">
        <v>2</v>
      </c>
      <c r="D258" s="7">
        <v>834.07097499999998</v>
      </c>
      <c r="E258" s="7">
        <f t="shared" si="71"/>
        <v>0</v>
      </c>
      <c r="F258" s="7">
        <f t="shared" si="72"/>
        <v>625.55323099999998</v>
      </c>
      <c r="G258" s="7">
        <f t="shared" si="73"/>
        <v>0</v>
      </c>
      <c r="H258" s="7">
        <v>625.55323099999998</v>
      </c>
      <c r="I258" s="7">
        <v>10.611613999999999</v>
      </c>
      <c r="J258" s="7">
        <v>614.94161799999995</v>
      </c>
      <c r="K258" s="7">
        <v>653.63796000000002</v>
      </c>
    </row>
    <row r="259" spans="1:11" ht="28.8" customHeight="1" x14ac:dyDescent="0.3">
      <c r="A259" s="30"/>
      <c r="B259" s="6" t="s">
        <v>117</v>
      </c>
      <c r="C259" s="13">
        <v>2</v>
      </c>
      <c r="D259" s="7">
        <v>5.9984770000000003</v>
      </c>
      <c r="E259" s="7">
        <f t="shared" si="71"/>
        <v>0</v>
      </c>
      <c r="F259" s="7">
        <f t="shared" si="72"/>
        <v>4.4988580000000002</v>
      </c>
      <c r="G259" s="7">
        <f t="shared" si="73"/>
        <v>0</v>
      </c>
      <c r="H259" s="7">
        <v>4.4988580000000002</v>
      </c>
      <c r="I259" s="7">
        <v>5.9984770000000003</v>
      </c>
      <c r="J259" s="7">
        <v>0</v>
      </c>
      <c r="K259" s="7">
        <v>5.9984770000000003</v>
      </c>
    </row>
    <row r="260" spans="1:11" ht="28.8" customHeight="1" x14ac:dyDescent="0.3">
      <c r="A260" s="30"/>
      <c r="B260" s="6" t="s">
        <v>120</v>
      </c>
      <c r="C260" s="13">
        <v>2</v>
      </c>
      <c r="D260" s="7">
        <v>274.25492100000002</v>
      </c>
      <c r="E260" s="7">
        <f t="shared" si="71"/>
        <v>0</v>
      </c>
      <c r="F260" s="7">
        <f t="shared" si="72"/>
        <v>205.691191</v>
      </c>
      <c r="G260" s="7">
        <f t="shared" si="73"/>
        <v>0</v>
      </c>
      <c r="H260" s="7">
        <v>205.691191</v>
      </c>
      <c r="I260" s="7">
        <v>102.17011599999999</v>
      </c>
      <c r="J260" s="7">
        <v>103.521075</v>
      </c>
      <c r="K260" s="7">
        <v>257.33752399999997</v>
      </c>
    </row>
    <row r="261" spans="1:11" ht="28.8" customHeight="1" x14ac:dyDescent="0.3">
      <c r="A261" s="30"/>
      <c r="B261" s="6" t="s">
        <v>122</v>
      </c>
      <c r="C261" s="13">
        <v>2</v>
      </c>
      <c r="D261" s="7">
        <v>6549.8248100000001</v>
      </c>
      <c r="E261" s="7">
        <f t="shared" si="71"/>
        <v>0</v>
      </c>
      <c r="F261" s="7">
        <f t="shared" si="72"/>
        <v>4912.3686079999998</v>
      </c>
      <c r="G261" s="7">
        <f t="shared" si="73"/>
        <v>0</v>
      </c>
      <c r="H261" s="7">
        <v>4912.3686079999998</v>
      </c>
      <c r="I261" s="7">
        <v>3053.8647740000001</v>
      </c>
      <c r="J261" s="7">
        <v>1858.5038340000001</v>
      </c>
      <c r="K261" s="7">
        <v>5338.3980700000002</v>
      </c>
    </row>
    <row r="262" spans="1:11" x14ac:dyDescent="0.3">
      <c r="A262" s="14" t="str">
        <f>CONCATENATE(A256," Total")</f>
        <v>Douglas-Fir - Ponderosa Pine Total</v>
      </c>
      <c r="B262" s="11"/>
      <c r="C262" s="25"/>
      <c r="D262" s="12">
        <f>SUM(D256:D261)</f>
        <v>9564.7179460000007</v>
      </c>
      <c r="E262" s="12">
        <f t="shared" ref="E262:K262" si="74">SUM(E256:E261)</f>
        <v>26.643744000000002</v>
      </c>
      <c r="F262" s="12">
        <f t="shared" si="74"/>
        <v>7151.3353399999996</v>
      </c>
      <c r="G262" s="12">
        <f t="shared" si="74"/>
        <v>0</v>
      </c>
      <c r="H262" s="12">
        <f t="shared" si="74"/>
        <v>7177.9790839999996</v>
      </c>
      <c r="I262" s="12">
        <f t="shared" si="74"/>
        <v>3453.303578</v>
      </c>
      <c r="J262" s="12">
        <f t="shared" si="74"/>
        <v>3726.1751260000001</v>
      </c>
      <c r="K262" s="12">
        <f t="shared" si="74"/>
        <v>7919.6078529999995</v>
      </c>
    </row>
    <row r="263" spans="1:11" x14ac:dyDescent="0.3">
      <c r="A263" s="30" t="s">
        <v>54</v>
      </c>
      <c r="B263" s="6" t="s">
        <v>49</v>
      </c>
      <c r="C263" s="13">
        <v>1</v>
      </c>
      <c r="D263" s="7">
        <v>270.206616</v>
      </c>
      <c r="E263" s="7">
        <f>IF(C263=1,H263,0)</f>
        <v>243.18595500000001</v>
      </c>
      <c r="F263" s="7">
        <f>IF(C263=2,H263,0)</f>
        <v>0</v>
      </c>
      <c r="G263" s="7">
        <f>IF(C263=3,H263,0)</f>
        <v>0</v>
      </c>
      <c r="H263" s="7">
        <v>243.18595500000001</v>
      </c>
      <c r="I263" s="7">
        <v>39.815337</v>
      </c>
      <c r="J263" s="7">
        <v>203.37061800000001</v>
      </c>
      <c r="K263" s="7">
        <v>269.10858000000002</v>
      </c>
    </row>
    <row r="264" spans="1:11" x14ac:dyDescent="0.3">
      <c r="A264" s="30"/>
      <c r="B264" s="6" t="s">
        <v>71</v>
      </c>
      <c r="C264" s="13">
        <v>2</v>
      </c>
      <c r="D264" s="7">
        <v>46.900494000000002</v>
      </c>
      <c r="E264" s="7">
        <f>IF(C264=1,H264,0)</f>
        <v>0</v>
      </c>
      <c r="F264" s="7">
        <f>IF(C264=2,H264,0)</f>
        <v>35.175370999999998</v>
      </c>
      <c r="G264" s="7">
        <f>IF(C264=3,H264,0)</f>
        <v>0</v>
      </c>
      <c r="H264" s="7">
        <v>35.175370999999998</v>
      </c>
      <c r="I264" s="7">
        <v>36.685063999999997</v>
      </c>
      <c r="J264" s="7">
        <v>0</v>
      </c>
      <c r="K264" s="7">
        <v>41.595370000000003</v>
      </c>
    </row>
    <row r="265" spans="1:11" x14ac:dyDescent="0.3">
      <c r="A265" s="30"/>
      <c r="B265" s="6" t="s">
        <v>94</v>
      </c>
      <c r="C265" s="13">
        <v>1</v>
      </c>
      <c r="D265" s="7">
        <v>313.23728499999999</v>
      </c>
      <c r="E265" s="7">
        <f>IF(C265=1,H265,0)</f>
        <v>281.91355600000003</v>
      </c>
      <c r="F265" s="7">
        <f>IF(C265=2,H265,0)</f>
        <v>0</v>
      </c>
      <c r="G265" s="7">
        <f>IF(C265=3,H265,0)</f>
        <v>0</v>
      </c>
      <c r="H265" s="7">
        <v>281.91355600000003</v>
      </c>
      <c r="I265" s="7">
        <v>291.27460300000001</v>
      </c>
      <c r="J265" s="7">
        <v>0</v>
      </c>
      <c r="K265" s="7">
        <v>292.52120300000001</v>
      </c>
    </row>
    <row r="266" spans="1:11" x14ac:dyDescent="0.3">
      <c r="A266" s="30"/>
      <c r="B266" s="6" t="s">
        <v>101</v>
      </c>
      <c r="C266" s="13">
        <v>1</v>
      </c>
      <c r="D266" s="7">
        <v>40.492471000000002</v>
      </c>
      <c r="E266" s="7">
        <f>IF(C266=1,H266,0)</f>
        <v>36.443224000000001</v>
      </c>
      <c r="F266" s="7">
        <f>IF(C266=2,H266,0)</f>
        <v>0</v>
      </c>
      <c r="G266" s="7">
        <f>IF(C266=3,H266,0)</f>
        <v>0</v>
      </c>
      <c r="H266" s="7">
        <v>36.443224000000001</v>
      </c>
      <c r="I266" s="7">
        <v>38.943863999999998</v>
      </c>
      <c r="J266" s="7">
        <v>0</v>
      </c>
      <c r="K266" s="7">
        <v>40.492471000000002</v>
      </c>
    </row>
    <row r="267" spans="1:11" x14ac:dyDescent="0.3">
      <c r="A267" s="30"/>
      <c r="B267" s="6" t="s">
        <v>114</v>
      </c>
      <c r="C267" s="13">
        <v>2</v>
      </c>
      <c r="D267" s="7">
        <v>7.8059810000000001</v>
      </c>
      <c r="E267" s="7">
        <f>IF(C267=1,H267,0)</f>
        <v>0</v>
      </c>
      <c r="F267" s="7">
        <f>IF(C267=2,H267,0)</f>
        <v>5.8544850000000004</v>
      </c>
      <c r="G267" s="7">
        <f>IF(C267=3,H267,0)</f>
        <v>0</v>
      </c>
      <c r="H267" s="7">
        <v>5.8544850000000004</v>
      </c>
      <c r="I267" s="7">
        <v>3.970675</v>
      </c>
      <c r="J267" s="7">
        <v>1.8838109999999999</v>
      </c>
      <c r="K267" s="7">
        <v>7.4608270000000001</v>
      </c>
    </row>
    <row r="268" spans="1:11" x14ac:dyDescent="0.3">
      <c r="A268" s="14" t="str">
        <f>CONCATENATE(A263," Total")</f>
        <v>Dune Total</v>
      </c>
      <c r="B268" s="11"/>
      <c r="C268" s="25"/>
      <c r="D268" s="12">
        <f>SUM(D263:D267)</f>
        <v>678.64284699999996</v>
      </c>
      <c r="E268" s="12">
        <f t="shared" ref="E268:K268" si="75">SUM(E263:E267)</f>
        <v>561.54273499999999</v>
      </c>
      <c r="F268" s="12">
        <f t="shared" si="75"/>
        <v>41.029855999999995</v>
      </c>
      <c r="G268" s="12">
        <f t="shared" si="75"/>
        <v>0</v>
      </c>
      <c r="H268" s="12">
        <f t="shared" si="75"/>
        <v>602.57259099999999</v>
      </c>
      <c r="I268" s="12">
        <f t="shared" si="75"/>
        <v>410.68954300000007</v>
      </c>
      <c r="J268" s="12">
        <f t="shared" si="75"/>
        <v>205.25442900000002</v>
      </c>
      <c r="K268" s="12">
        <f t="shared" si="75"/>
        <v>651.17845100000011</v>
      </c>
    </row>
    <row r="269" spans="1:11" x14ac:dyDescent="0.3">
      <c r="A269" s="30" t="s">
        <v>38</v>
      </c>
      <c r="B269" s="6" t="s">
        <v>33</v>
      </c>
      <c r="C269" s="13">
        <v>1</v>
      </c>
      <c r="D269" s="7">
        <v>1.485E-2</v>
      </c>
      <c r="E269" s="7">
        <f t="shared" ref="E269:E276" si="76">IF(C269=1,H269,0)</f>
        <v>1.3365E-2</v>
      </c>
      <c r="F269" s="7">
        <f t="shared" ref="F269:F276" si="77">IF(C269=2,H269,0)</f>
        <v>0</v>
      </c>
      <c r="G269" s="7">
        <f t="shared" ref="G269:G276" si="78">IF(C269=3,H269,0)</f>
        <v>0</v>
      </c>
      <c r="H269" s="7">
        <v>1.3365E-2</v>
      </c>
      <c r="I269" s="7">
        <v>1.356E-3</v>
      </c>
      <c r="J269" s="7">
        <v>1.201E-2</v>
      </c>
      <c r="K269" s="7">
        <v>1.485E-2</v>
      </c>
    </row>
    <row r="270" spans="1:11" x14ac:dyDescent="0.3">
      <c r="A270" s="30"/>
      <c r="B270" s="6" t="s">
        <v>67</v>
      </c>
      <c r="C270" s="13">
        <v>1</v>
      </c>
      <c r="D270" s="7">
        <v>4.6032159999999998</v>
      </c>
      <c r="E270" s="7">
        <f t="shared" si="76"/>
        <v>4.1428940000000001</v>
      </c>
      <c r="F270" s="7">
        <f t="shared" si="77"/>
        <v>0</v>
      </c>
      <c r="G270" s="7">
        <f t="shared" si="78"/>
        <v>0</v>
      </c>
      <c r="H270" s="7">
        <v>4.1428940000000001</v>
      </c>
      <c r="I270" s="7">
        <v>1.7268920000000001</v>
      </c>
      <c r="J270" s="7">
        <v>2.4160020000000002</v>
      </c>
      <c r="K270" s="7">
        <v>4.348071</v>
      </c>
    </row>
    <row r="271" spans="1:11" x14ac:dyDescent="0.3">
      <c r="A271" s="30"/>
      <c r="B271" s="6" t="s">
        <v>76</v>
      </c>
      <c r="C271" s="13">
        <v>1</v>
      </c>
      <c r="D271" s="7">
        <v>8.1814870000000006</v>
      </c>
      <c r="E271" s="7">
        <f t="shared" si="76"/>
        <v>7.3633379999999997</v>
      </c>
      <c r="F271" s="7">
        <f t="shared" si="77"/>
        <v>0</v>
      </c>
      <c r="G271" s="7">
        <f t="shared" si="78"/>
        <v>0</v>
      </c>
      <c r="H271" s="7">
        <v>7.3633379999999997</v>
      </c>
      <c r="I271" s="7">
        <v>0</v>
      </c>
      <c r="J271" s="7">
        <v>7.3633379999999997</v>
      </c>
      <c r="K271" s="7">
        <v>8.1814870000000006</v>
      </c>
    </row>
    <row r="272" spans="1:11" x14ac:dyDescent="0.3">
      <c r="A272" s="30"/>
      <c r="B272" s="6" t="s">
        <v>88</v>
      </c>
      <c r="C272" s="13">
        <v>1</v>
      </c>
      <c r="D272" s="7">
        <v>0.46024900000000002</v>
      </c>
      <c r="E272" s="7">
        <f t="shared" si="76"/>
        <v>0.41422399999999998</v>
      </c>
      <c r="F272" s="7">
        <f t="shared" si="77"/>
        <v>0</v>
      </c>
      <c r="G272" s="7">
        <f t="shared" si="78"/>
        <v>0</v>
      </c>
      <c r="H272" s="7">
        <v>0.41422399999999998</v>
      </c>
      <c r="I272" s="7">
        <v>0</v>
      </c>
      <c r="J272" s="7">
        <v>0.41422399999999998</v>
      </c>
      <c r="K272" s="7">
        <v>0.46024900000000002</v>
      </c>
    </row>
    <row r="273" spans="1:11" x14ac:dyDescent="0.3">
      <c r="A273" s="30"/>
      <c r="B273" s="6" t="s">
        <v>97</v>
      </c>
      <c r="C273" s="13">
        <v>1</v>
      </c>
      <c r="D273" s="7">
        <v>1082.3160339999999</v>
      </c>
      <c r="E273" s="7">
        <f t="shared" si="76"/>
        <v>974.084431</v>
      </c>
      <c r="F273" s="7">
        <f t="shared" si="77"/>
        <v>0</v>
      </c>
      <c r="G273" s="7">
        <f t="shared" si="78"/>
        <v>0</v>
      </c>
      <c r="H273" s="7">
        <v>974.084431</v>
      </c>
      <c r="I273" s="7">
        <v>38.305518999999997</v>
      </c>
      <c r="J273" s="7">
        <v>935.77891199999999</v>
      </c>
      <c r="K273" s="7">
        <v>1079.8128690000001</v>
      </c>
    </row>
    <row r="274" spans="1:11" x14ac:dyDescent="0.3">
      <c r="A274" s="30"/>
      <c r="B274" s="6" t="s">
        <v>103</v>
      </c>
      <c r="C274" s="13">
        <v>1</v>
      </c>
      <c r="D274" s="7">
        <v>4.479622</v>
      </c>
      <c r="E274" s="7">
        <f t="shared" si="76"/>
        <v>4.0316599999999996</v>
      </c>
      <c r="F274" s="7">
        <f t="shared" si="77"/>
        <v>0</v>
      </c>
      <c r="G274" s="7">
        <f t="shared" si="78"/>
        <v>0</v>
      </c>
      <c r="H274" s="7">
        <v>4.0316599999999996</v>
      </c>
      <c r="I274" s="7">
        <v>0</v>
      </c>
      <c r="J274" s="7">
        <v>4.0316599999999996</v>
      </c>
      <c r="K274" s="7">
        <v>4.4779099999999996</v>
      </c>
    </row>
    <row r="275" spans="1:11" x14ac:dyDescent="0.3">
      <c r="A275" s="30"/>
      <c r="B275" s="6" t="s">
        <v>111</v>
      </c>
      <c r="C275" s="13">
        <v>1</v>
      </c>
      <c r="D275" s="7">
        <v>14.098319</v>
      </c>
      <c r="E275" s="7">
        <f t="shared" si="76"/>
        <v>12.688487</v>
      </c>
      <c r="F275" s="7">
        <f t="shared" si="77"/>
        <v>0</v>
      </c>
      <c r="G275" s="7">
        <f t="shared" si="78"/>
        <v>0</v>
      </c>
      <c r="H275" s="7">
        <v>12.688487</v>
      </c>
      <c r="I275" s="7">
        <v>5.4840260000000001</v>
      </c>
      <c r="J275" s="7">
        <v>7.2044610000000002</v>
      </c>
      <c r="K275" s="7">
        <v>13.793229</v>
      </c>
    </row>
    <row r="276" spans="1:11" x14ac:dyDescent="0.3">
      <c r="A276" s="30"/>
      <c r="B276" s="6" t="s">
        <v>113</v>
      </c>
      <c r="C276" s="13">
        <v>1</v>
      </c>
      <c r="D276" s="7">
        <v>18.986626999999999</v>
      </c>
      <c r="E276" s="7">
        <f t="shared" si="76"/>
        <v>17.087963999999999</v>
      </c>
      <c r="F276" s="7">
        <f t="shared" si="77"/>
        <v>0</v>
      </c>
      <c r="G276" s="7">
        <f t="shared" si="78"/>
        <v>0</v>
      </c>
      <c r="H276" s="7">
        <v>17.087963999999999</v>
      </c>
      <c r="I276" s="7">
        <v>1.0485910000000001</v>
      </c>
      <c r="J276" s="7">
        <v>16.039373000000001</v>
      </c>
      <c r="K276" s="7">
        <v>18.978598000000002</v>
      </c>
    </row>
    <row r="277" spans="1:11" x14ac:dyDescent="0.3">
      <c r="A277" s="14" t="str">
        <f>CONCATENATE(A269," Total")</f>
        <v>Fremont Cottonwood Total</v>
      </c>
      <c r="B277" s="11"/>
      <c r="C277" s="25"/>
      <c r="D277" s="12">
        <f>SUM(D269:D276)</f>
        <v>1133.140404</v>
      </c>
      <c r="E277" s="12">
        <f t="shared" ref="E277:K277" si="79">SUM(E269:E276)</f>
        <v>1019.8263629999999</v>
      </c>
      <c r="F277" s="12">
        <f t="shared" si="79"/>
        <v>0</v>
      </c>
      <c r="G277" s="12">
        <f t="shared" si="79"/>
        <v>0</v>
      </c>
      <c r="H277" s="12">
        <f t="shared" si="79"/>
        <v>1019.8263629999999</v>
      </c>
      <c r="I277" s="12">
        <f t="shared" si="79"/>
        <v>46.566383999999999</v>
      </c>
      <c r="J277" s="12">
        <f t="shared" si="79"/>
        <v>973.25997999999993</v>
      </c>
      <c r="K277" s="12">
        <f t="shared" si="79"/>
        <v>1130.0672630000001</v>
      </c>
    </row>
    <row r="278" spans="1:11" x14ac:dyDescent="0.3">
      <c r="A278" s="24" t="s">
        <v>115</v>
      </c>
      <c r="B278" s="6" t="s">
        <v>114</v>
      </c>
      <c r="C278" s="13">
        <v>1</v>
      </c>
      <c r="D278" s="7">
        <v>195.62701300000001</v>
      </c>
      <c r="E278" s="7">
        <f>IF(C278=1,H278,0)</f>
        <v>176.064312</v>
      </c>
      <c r="F278" s="7">
        <f>IF(C278=2,H278,0)</f>
        <v>0</v>
      </c>
      <c r="G278" s="7">
        <f>IF(C278=3,H278,0)</f>
        <v>0</v>
      </c>
      <c r="H278" s="7">
        <v>176.064312</v>
      </c>
      <c r="I278" s="7">
        <v>45.283638000000003</v>
      </c>
      <c r="J278" s="7">
        <v>130.780674</v>
      </c>
      <c r="K278" s="7">
        <v>195.48439300000001</v>
      </c>
    </row>
    <row r="279" spans="1:11" x14ac:dyDescent="0.3">
      <c r="A279" s="14" t="str">
        <f>CONCATENATE(A278," Total")</f>
        <v>Grand Fir Total</v>
      </c>
      <c r="B279" s="11"/>
      <c r="C279" s="25"/>
      <c r="D279" s="12">
        <f>SUM(D278)</f>
        <v>195.62701300000001</v>
      </c>
      <c r="E279" s="12">
        <f t="shared" ref="E279:K279" si="80">SUM(E278)</f>
        <v>176.064312</v>
      </c>
      <c r="F279" s="12">
        <f t="shared" si="80"/>
        <v>0</v>
      </c>
      <c r="G279" s="12">
        <f t="shared" si="80"/>
        <v>0</v>
      </c>
      <c r="H279" s="12">
        <f t="shared" si="80"/>
        <v>176.064312</v>
      </c>
      <c r="I279" s="12">
        <f t="shared" si="80"/>
        <v>45.283638000000003</v>
      </c>
      <c r="J279" s="12">
        <f t="shared" si="80"/>
        <v>130.780674</v>
      </c>
      <c r="K279" s="12">
        <f t="shared" si="80"/>
        <v>195.48439300000001</v>
      </c>
    </row>
    <row r="280" spans="1:11" x14ac:dyDescent="0.3">
      <c r="A280" s="30" t="s">
        <v>39</v>
      </c>
      <c r="B280" s="6" t="s">
        <v>33</v>
      </c>
      <c r="C280" s="13">
        <v>2</v>
      </c>
      <c r="D280" s="7">
        <v>9697.1571100000001</v>
      </c>
      <c r="E280" s="7">
        <f t="shared" ref="E280:E291" si="81">IF(C280=1,H280,0)</f>
        <v>0</v>
      </c>
      <c r="F280" s="7">
        <f t="shared" ref="F280:F291" si="82">IF(C280=2,H280,0)</f>
        <v>7272.8678330000002</v>
      </c>
      <c r="G280" s="7">
        <f t="shared" ref="G280:G291" si="83">IF(C280=3,H280,0)</f>
        <v>0</v>
      </c>
      <c r="H280" s="7">
        <v>7272.8678330000002</v>
      </c>
      <c r="I280" s="7">
        <v>3072.3189739999998</v>
      </c>
      <c r="J280" s="7">
        <v>4200.5488580000001</v>
      </c>
      <c r="K280" s="7">
        <v>7660.5740850000002</v>
      </c>
    </row>
    <row r="281" spans="1:11" x14ac:dyDescent="0.3">
      <c r="A281" s="30"/>
      <c r="B281" s="6" t="s">
        <v>77</v>
      </c>
      <c r="C281" s="13">
        <v>2</v>
      </c>
      <c r="D281" s="7">
        <v>14008.071819999999</v>
      </c>
      <c r="E281" s="7">
        <f t="shared" si="81"/>
        <v>0</v>
      </c>
      <c r="F281" s="7">
        <f t="shared" si="82"/>
        <v>10506.053865</v>
      </c>
      <c r="G281" s="7">
        <f t="shared" si="83"/>
        <v>0</v>
      </c>
      <c r="H281" s="7">
        <v>10506.053865</v>
      </c>
      <c r="I281" s="7">
        <v>7544.4694920000002</v>
      </c>
      <c r="J281" s="7">
        <v>2961.5843730000001</v>
      </c>
      <c r="K281" s="7">
        <v>11182.689569</v>
      </c>
    </row>
    <row r="282" spans="1:11" x14ac:dyDescent="0.3">
      <c r="A282" s="30"/>
      <c r="B282" s="6" t="s">
        <v>82</v>
      </c>
      <c r="C282" s="13">
        <v>2</v>
      </c>
      <c r="D282" s="7">
        <v>1171.4599109999999</v>
      </c>
      <c r="E282" s="7">
        <f t="shared" si="81"/>
        <v>0</v>
      </c>
      <c r="F282" s="7">
        <f t="shared" si="82"/>
        <v>878.59493299999997</v>
      </c>
      <c r="G282" s="7">
        <f t="shared" si="83"/>
        <v>0</v>
      </c>
      <c r="H282" s="7">
        <v>878.59493299999997</v>
      </c>
      <c r="I282" s="7">
        <v>920.51987899999995</v>
      </c>
      <c r="J282" s="7">
        <v>0</v>
      </c>
      <c r="K282" s="7">
        <v>1144.277918</v>
      </c>
    </row>
    <row r="283" spans="1:11" ht="14.4" customHeight="1" x14ac:dyDescent="0.3">
      <c r="A283" s="30"/>
      <c r="B283" s="6" t="s">
        <v>84</v>
      </c>
      <c r="C283" s="13">
        <v>2</v>
      </c>
      <c r="D283" s="7">
        <v>6.3777E-2</v>
      </c>
      <c r="E283" s="7">
        <f t="shared" si="81"/>
        <v>0</v>
      </c>
      <c r="F283" s="7">
        <f t="shared" si="82"/>
        <v>4.7833000000000001E-2</v>
      </c>
      <c r="G283" s="7">
        <f t="shared" si="83"/>
        <v>0</v>
      </c>
      <c r="H283" s="7">
        <v>4.7833000000000001E-2</v>
      </c>
      <c r="I283" s="7">
        <v>0</v>
      </c>
      <c r="J283" s="7">
        <v>4.7833000000000001E-2</v>
      </c>
      <c r="K283" s="7">
        <v>6.3777E-2</v>
      </c>
    </row>
    <row r="284" spans="1:11" x14ac:dyDescent="0.3">
      <c r="A284" s="30"/>
      <c r="B284" s="6" t="s">
        <v>86</v>
      </c>
      <c r="C284" s="13">
        <v>1</v>
      </c>
      <c r="D284" s="7">
        <v>10.580263</v>
      </c>
      <c r="E284" s="7">
        <f t="shared" si="81"/>
        <v>9.5222370000000005</v>
      </c>
      <c r="F284" s="7">
        <f t="shared" si="82"/>
        <v>0</v>
      </c>
      <c r="G284" s="7">
        <f t="shared" si="83"/>
        <v>0</v>
      </c>
      <c r="H284" s="7">
        <v>9.5222370000000005</v>
      </c>
      <c r="I284" s="7">
        <v>10.580177000000001</v>
      </c>
      <c r="J284" s="7">
        <v>0</v>
      </c>
      <c r="K284" s="7">
        <v>10.580263</v>
      </c>
    </row>
    <row r="285" spans="1:11" x14ac:dyDescent="0.3">
      <c r="A285" s="30"/>
      <c r="B285" s="6" t="s">
        <v>88</v>
      </c>
      <c r="C285" s="13">
        <v>2</v>
      </c>
      <c r="D285" s="7">
        <v>2727.111766</v>
      </c>
      <c r="E285" s="7">
        <f t="shared" si="81"/>
        <v>0</v>
      </c>
      <c r="F285" s="7">
        <f t="shared" si="82"/>
        <v>2045.3338249999999</v>
      </c>
      <c r="G285" s="7">
        <f t="shared" si="83"/>
        <v>0</v>
      </c>
      <c r="H285" s="7">
        <v>2045.3338249999999</v>
      </c>
      <c r="I285" s="7">
        <v>462.294825</v>
      </c>
      <c r="J285" s="7">
        <v>1583.039</v>
      </c>
      <c r="K285" s="7">
        <v>2132.007263</v>
      </c>
    </row>
    <row r="286" spans="1:11" x14ac:dyDescent="0.3">
      <c r="A286" s="30"/>
      <c r="B286" s="6" t="s">
        <v>93</v>
      </c>
      <c r="C286" s="13">
        <v>2</v>
      </c>
      <c r="D286" s="7">
        <v>457.300389</v>
      </c>
      <c r="E286" s="7">
        <f t="shared" si="81"/>
        <v>0</v>
      </c>
      <c r="F286" s="7">
        <f t="shared" si="82"/>
        <v>342.97529200000002</v>
      </c>
      <c r="G286" s="7">
        <f t="shared" si="83"/>
        <v>0</v>
      </c>
      <c r="H286" s="7">
        <v>342.97529200000002</v>
      </c>
      <c r="I286" s="7">
        <v>206.198262</v>
      </c>
      <c r="J286" s="7">
        <v>136.77703</v>
      </c>
      <c r="K286" s="7">
        <v>393.81435399999998</v>
      </c>
    </row>
    <row r="287" spans="1:11" x14ac:dyDescent="0.3">
      <c r="A287" s="30"/>
      <c r="B287" s="6" t="s">
        <v>97</v>
      </c>
      <c r="C287" s="13">
        <v>1</v>
      </c>
      <c r="D287" s="7">
        <v>39.636235999999997</v>
      </c>
      <c r="E287" s="7">
        <f t="shared" si="81"/>
        <v>35.672612999999998</v>
      </c>
      <c r="F287" s="7">
        <f t="shared" si="82"/>
        <v>0</v>
      </c>
      <c r="G287" s="7">
        <f t="shared" si="83"/>
        <v>0</v>
      </c>
      <c r="H287" s="7">
        <v>35.672612999999998</v>
      </c>
      <c r="I287" s="7">
        <v>0</v>
      </c>
      <c r="J287" s="7">
        <v>35.672612999999998</v>
      </c>
      <c r="K287" s="7">
        <v>39.636235999999997</v>
      </c>
    </row>
    <row r="288" spans="1:11" x14ac:dyDescent="0.3">
      <c r="A288" s="30"/>
      <c r="B288" s="6" t="s">
        <v>109</v>
      </c>
      <c r="C288" s="13">
        <v>2</v>
      </c>
      <c r="D288" s="7">
        <v>9.4946839999999995</v>
      </c>
      <c r="E288" s="7">
        <f t="shared" si="81"/>
        <v>0</v>
      </c>
      <c r="F288" s="7">
        <f t="shared" si="82"/>
        <v>7.1210129999999996</v>
      </c>
      <c r="G288" s="7">
        <f t="shared" si="83"/>
        <v>0</v>
      </c>
      <c r="H288" s="7">
        <v>7.1210129999999996</v>
      </c>
      <c r="I288" s="7">
        <v>8.8353210000000004</v>
      </c>
      <c r="J288" s="7">
        <v>0</v>
      </c>
      <c r="K288" s="7">
        <v>9.4946839999999995</v>
      </c>
    </row>
    <row r="289" spans="1:11" x14ac:dyDescent="0.3">
      <c r="A289" s="30"/>
      <c r="B289" s="6" t="s">
        <v>114</v>
      </c>
      <c r="C289" s="13">
        <v>1</v>
      </c>
      <c r="D289" s="7">
        <v>310.565089</v>
      </c>
      <c r="E289" s="7">
        <f t="shared" si="81"/>
        <v>279.50857999999999</v>
      </c>
      <c r="F289" s="7">
        <f t="shared" si="82"/>
        <v>0</v>
      </c>
      <c r="G289" s="7">
        <f t="shared" si="83"/>
        <v>0</v>
      </c>
      <c r="H289" s="7">
        <v>279.50857999999999</v>
      </c>
      <c r="I289" s="7">
        <v>109.183848</v>
      </c>
      <c r="J289" s="7">
        <v>170.32473200000001</v>
      </c>
      <c r="K289" s="7">
        <v>287.91486800000001</v>
      </c>
    </row>
    <row r="290" spans="1:11" x14ac:dyDescent="0.3">
      <c r="A290" s="30"/>
      <c r="B290" s="6" t="s">
        <v>120</v>
      </c>
      <c r="C290" s="13">
        <v>2</v>
      </c>
      <c r="D290" s="7">
        <v>441.82668699999999</v>
      </c>
      <c r="E290" s="7">
        <f t="shared" si="81"/>
        <v>0</v>
      </c>
      <c r="F290" s="7">
        <f t="shared" si="82"/>
        <v>331.37001500000002</v>
      </c>
      <c r="G290" s="7">
        <f t="shared" si="83"/>
        <v>0</v>
      </c>
      <c r="H290" s="7">
        <v>331.37001500000002</v>
      </c>
      <c r="I290" s="7">
        <v>225.22295199999999</v>
      </c>
      <c r="J290" s="7">
        <v>106.147064</v>
      </c>
      <c r="K290" s="7">
        <v>364.16411299999999</v>
      </c>
    </row>
    <row r="291" spans="1:11" x14ac:dyDescent="0.3">
      <c r="A291" s="30"/>
      <c r="B291" s="6" t="s">
        <v>122</v>
      </c>
      <c r="C291" s="13">
        <v>2</v>
      </c>
      <c r="D291" s="7">
        <v>3535.3606540000001</v>
      </c>
      <c r="E291" s="7">
        <f t="shared" si="81"/>
        <v>0</v>
      </c>
      <c r="F291" s="7">
        <f t="shared" si="82"/>
        <v>2651.5204910000002</v>
      </c>
      <c r="G291" s="7">
        <f t="shared" si="83"/>
        <v>0</v>
      </c>
      <c r="H291" s="7">
        <v>2651.5204910000002</v>
      </c>
      <c r="I291" s="7">
        <v>914.46083799999997</v>
      </c>
      <c r="J291" s="7">
        <v>1737.059653</v>
      </c>
      <c r="K291" s="7">
        <v>2920.6793429999998</v>
      </c>
    </row>
    <row r="292" spans="1:11" x14ac:dyDescent="0.3">
      <c r="A292" s="14" t="str">
        <f>CONCATENATE(A280," Total")</f>
        <v>Gray Pine Total</v>
      </c>
      <c r="B292" s="11"/>
      <c r="C292" s="25"/>
      <c r="D292" s="12">
        <f>SUM(D280:D291)</f>
        <v>32408.628385999997</v>
      </c>
      <c r="E292" s="12">
        <f t="shared" ref="E292:K292" si="84">SUM(E280:E291)</f>
        <v>324.70343000000003</v>
      </c>
      <c r="F292" s="12">
        <f t="shared" si="84"/>
        <v>24035.8851</v>
      </c>
      <c r="G292" s="12">
        <f t="shared" si="84"/>
        <v>0</v>
      </c>
      <c r="H292" s="12">
        <f t="shared" si="84"/>
        <v>24360.588530000001</v>
      </c>
      <c r="I292" s="12">
        <f t="shared" si="84"/>
        <v>13474.084568000002</v>
      </c>
      <c r="J292" s="12">
        <f t="shared" si="84"/>
        <v>10931.201155999999</v>
      </c>
      <c r="K292" s="12">
        <f t="shared" si="84"/>
        <v>26145.896472999997</v>
      </c>
    </row>
    <row r="293" spans="1:11" ht="14.4" customHeight="1" x14ac:dyDescent="0.3">
      <c r="A293" s="30" t="s">
        <v>23</v>
      </c>
      <c r="B293" s="6" t="s">
        <v>18</v>
      </c>
      <c r="C293" s="13">
        <v>2</v>
      </c>
      <c r="D293" s="7">
        <v>207.650858</v>
      </c>
      <c r="E293" s="7">
        <f t="shared" ref="E293:E313" si="85">IF(C293=1,H293,0)</f>
        <v>0</v>
      </c>
      <c r="F293" s="7">
        <f t="shared" ref="F293:F313" si="86">IF(C293=2,H293,0)</f>
        <v>155.73814300000001</v>
      </c>
      <c r="G293" s="7">
        <f t="shared" ref="G293:G313" si="87">IF(C293=3,H293,0)</f>
        <v>0</v>
      </c>
      <c r="H293" s="7">
        <v>155.73814300000001</v>
      </c>
      <c r="I293" s="7">
        <v>46.599729000000004</v>
      </c>
      <c r="J293" s="7">
        <v>109.138414</v>
      </c>
      <c r="K293" s="7">
        <v>187.085115</v>
      </c>
    </row>
    <row r="294" spans="1:11" x14ac:dyDescent="0.3">
      <c r="A294" s="30"/>
      <c r="B294" s="6" t="s">
        <v>33</v>
      </c>
      <c r="C294" s="13">
        <v>3</v>
      </c>
      <c r="D294" s="7">
        <v>38725.398292999998</v>
      </c>
      <c r="E294" s="7">
        <f t="shared" si="85"/>
        <v>0</v>
      </c>
      <c r="F294" s="7">
        <f t="shared" si="86"/>
        <v>0</v>
      </c>
      <c r="G294" s="7">
        <f t="shared" si="87"/>
        <v>19362.699146999999</v>
      </c>
      <c r="H294" s="7">
        <v>19362.699146999999</v>
      </c>
      <c r="I294" s="7">
        <v>9658.1019180000003</v>
      </c>
      <c r="J294" s="7">
        <v>9704.5972290000009</v>
      </c>
      <c r="K294" s="7">
        <v>30664.168848000001</v>
      </c>
    </row>
    <row r="295" spans="1:11" x14ac:dyDescent="0.3">
      <c r="A295" s="30"/>
      <c r="B295" s="6" t="s">
        <v>67</v>
      </c>
      <c r="C295" s="13">
        <v>3</v>
      </c>
      <c r="D295" s="7">
        <v>5333.8024450000003</v>
      </c>
      <c r="E295" s="7">
        <f t="shared" si="85"/>
        <v>0</v>
      </c>
      <c r="F295" s="7">
        <f t="shared" si="86"/>
        <v>0</v>
      </c>
      <c r="G295" s="7">
        <f t="shared" si="87"/>
        <v>2666.9012229999998</v>
      </c>
      <c r="H295" s="7">
        <v>2666.9012229999998</v>
      </c>
      <c r="I295" s="7">
        <v>924.68435999999997</v>
      </c>
      <c r="J295" s="7">
        <v>1742.2168630000001</v>
      </c>
      <c r="K295" s="7">
        <v>3348.695651</v>
      </c>
    </row>
    <row r="296" spans="1:11" x14ac:dyDescent="0.3">
      <c r="A296" s="30"/>
      <c r="B296" s="6" t="s">
        <v>76</v>
      </c>
      <c r="C296" s="13">
        <v>3</v>
      </c>
      <c r="D296" s="7">
        <v>40697.064367999999</v>
      </c>
      <c r="E296" s="7">
        <f t="shared" si="85"/>
        <v>0</v>
      </c>
      <c r="F296" s="7">
        <f t="shared" si="86"/>
        <v>0</v>
      </c>
      <c r="G296" s="7">
        <f t="shared" si="87"/>
        <v>20348.532184</v>
      </c>
      <c r="H296" s="7">
        <v>20348.532184</v>
      </c>
      <c r="I296" s="7">
        <v>3212.80197</v>
      </c>
      <c r="J296" s="7">
        <v>17135.730215</v>
      </c>
      <c r="K296" s="7">
        <v>22461.360380999999</v>
      </c>
    </row>
    <row r="297" spans="1:11" x14ac:dyDescent="0.3">
      <c r="A297" s="30"/>
      <c r="B297" s="6" t="s">
        <v>77</v>
      </c>
      <c r="C297" s="13">
        <v>3</v>
      </c>
      <c r="D297" s="7">
        <v>40858.629631000003</v>
      </c>
      <c r="E297" s="7">
        <f t="shared" si="85"/>
        <v>0</v>
      </c>
      <c r="F297" s="7">
        <f t="shared" si="86"/>
        <v>0</v>
      </c>
      <c r="G297" s="7">
        <f t="shared" si="87"/>
        <v>20429.314815999998</v>
      </c>
      <c r="H297" s="7">
        <v>20429.314815999998</v>
      </c>
      <c r="I297" s="7">
        <v>4692.5832870000004</v>
      </c>
      <c r="J297" s="7">
        <v>15736.731528</v>
      </c>
      <c r="K297" s="7">
        <v>24772.945021</v>
      </c>
    </row>
    <row r="298" spans="1:11" x14ac:dyDescent="0.3">
      <c r="A298" s="30"/>
      <c r="B298" s="6" t="s">
        <v>82</v>
      </c>
      <c r="C298" s="13">
        <v>3</v>
      </c>
      <c r="D298" s="7">
        <v>55265.628484000001</v>
      </c>
      <c r="E298" s="7">
        <f t="shared" si="85"/>
        <v>0</v>
      </c>
      <c r="F298" s="7">
        <f t="shared" si="86"/>
        <v>0</v>
      </c>
      <c r="G298" s="7">
        <f t="shared" si="87"/>
        <v>27632.814242</v>
      </c>
      <c r="H298" s="7">
        <v>27632.814242</v>
      </c>
      <c r="I298" s="7">
        <v>24541.746114000001</v>
      </c>
      <c r="J298" s="7">
        <v>3091.0681279999999</v>
      </c>
      <c r="K298" s="7">
        <v>43083.766779999998</v>
      </c>
    </row>
    <row r="299" spans="1:11" x14ac:dyDescent="0.3">
      <c r="A299" s="30"/>
      <c r="B299" s="6" t="s">
        <v>84</v>
      </c>
      <c r="C299" s="13">
        <v>2</v>
      </c>
      <c r="D299" s="7">
        <v>182.196237</v>
      </c>
      <c r="E299" s="7">
        <f t="shared" si="85"/>
        <v>0</v>
      </c>
      <c r="F299" s="7">
        <f t="shared" si="86"/>
        <v>136.647178</v>
      </c>
      <c r="G299" s="7">
        <f t="shared" si="87"/>
        <v>0</v>
      </c>
      <c r="H299" s="7">
        <v>136.647178</v>
      </c>
      <c r="I299" s="7">
        <v>3.764084</v>
      </c>
      <c r="J299" s="7">
        <v>132.883094</v>
      </c>
      <c r="K299" s="7">
        <v>165.74333200000001</v>
      </c>
    </row>
    <row r="300" spans="1:11" x14ac:dyDescent="0.3">
      <c r="A300" s="30"/>
      <c r="B300" s="6" t="s">
        <v>85</v>
      </c>
      <c r="C300" s="13">
        <v>3</v>
      </c>
      <c r="D300" s="7">
        <v>2791.7407290000001</v>
      </c>
      <c r="E300" s="7">
        <f t="shared" si="85"/>
        <v>0</v>
      </c>
      <c r="F300" s="7">
        <f t="shared" si="86"/>
        <v>0</v>
      </c>
      <c r="G300" s="7">
        <f t="shared" si="87"/>
        <v>1395.870365</v>
      </c>
      <c r="H300" s="7">
        <v>1395.870365</v>
      </c>
      <c r="I300" s="7">
        <v>120.852058</v>
      </c>
      <c r="J300" s="7">
        <v>1275.018307</v>
      </c>
      <c r="K300" s="7">
        <v>1113.714422</v>
      </c>
    </row>
    <row r="301" spans="1:11" x14ac:dyDescent="0.3">
      <c r="A301" s="30"/>
      <c r="B301" s="6" t="s">
        <v>86</v>
      </c>
      <c r="C301" s="13">
        <v>3</v>
      </c>
      <c r="D301" s="7">
        <v>0.13537199999999999</v>
      </c>
      <c r="E301" s="7">
        <f t="shared" si="85"/>
        <v>0</v>
      </c>
      <c r="F301" s="7">
        <f t="shared" si="86"/>
        <v>0</v>
      </c>
      <c r="G301" s="7">
        <f t="shared" si="87"/>
        <v>6.7685999999999996E-2</v>
      </c>
      <c r="H301" s="7">
        <v>6.7685999999999996E-2</v>
      </c>
      <c r="I301" s="7">
        <v>0</v>
      </c>
      <c r="J301" s="7">
        <v>6.7685999999999996E-2</v>
      </c>
      <c r="K301" s="7">
        <v>0.13537199999999999</v>
      </c>
    </row>
    <row r="302" spans="1:11" x14ac:dyDescent="0.3">
      <c r="A302" s="30"/>
      <c r="B302" s="6" t="s">
        <v>88</v>
      </c>
      <c r="C302" s="13">
        <v>3</v>
      </c>
      <c r="D302" s="7">
        <v>7326.1378560000003</v>
      </c>
      <c r="E302" s="7">
        <f t="shared" si="85"/>
        <v>0</v>
      </c>
      <c r="F302" s="7">
        <f t="shared" si="86"/>
        <v>0</v>
      </c>
      <c r="G302" s="7">
        <f t="shared" si="87"/>
        <v>3663.0689280000001</v>
      </c>
      <c r="H302" s="7">
        <v>3663.0689280000001</v>
      </c>
      <c r="I302" s="7">
        <v>2577.9829209999998</v>
      </c>
      <c r="J302" s="7">
        <v>1085.0860070000001</v>
      </c>
      <c r="K302" s="7">
        <v>4874.65398</v>
      </c>
    </row>
    <row r="303" spans="1:11" x14ac:dyDescent="0.3">
      <c r="A303" s="30"/>
      <c r="B303" s="6" t="s">
        <v>93</v>
      </c>
      <c r="C303" s="13">
        <v>3</v>
      </c>
      <c r="D303" s="7">
        <v>4948.9420140000002</v>
      </c>
      <c r="E303" s="7">
        <f t="shared" si="85"/>
        <v>0</v>
      </c>
      <c r="F303" s="7">
        <f t="shared" si="86"/>
        <v>0</v>
      </c>
      <c r="G303" s="7">
        <f t="shared" si="87"/>
        <v>2474.4710070000001</v>
      </c>
      <c r="H303" s="7">
        <v>2474.4710070000001</v>
      </c>
      <c r="I303" s="7">
        <v>436.03813000000002</v>
      </c>
      <c r="J303" s="7">
        <v>2038.432877</v>
      </c>
      <c r="K303" s="7">
        <v>3023.1288209999998</v>
      </c>
    </row>
    <row r="304" spans="1:11" x14ac:dyDescent="0.3">
      <c r="A304" s="30"/>
      <c r="B304" s="6" t="s">
        <v>97</v>
      </c>
      <c r="C304" s="13">
        <v>2</v>
      </c>
      <c r="D304" s="7">
        <v>1015.821055</v>
      </c>
      <c r="E304" s="7">
        <f t="shared" si="85"/>
        <v>0</v>
      </c>
      <c r="F304" s="7">
        <f t="shared" si="86"/>
        <v>761.86579200000006</v>
      </c>
      <c r="G304" s="7">
        <f t="shared" si="87"/>
        <v>0</v>
      </c>
      <c r="H304" s="7">
        <v>761.86579200000006</v>
      </c>
      <c r="I304" s="7">
        <v>64.390766999999997</v>
      </c>
      <c r="J304" s="7">
        <v>697.47502499999996</v>
      </c>
      <c r="K304" s="7">
        <v>848.08078599999999</v>
      </c>
    </row>
    <row r="305" spans="1:11" x14ac:dyDescent="0.3">
      <c r="A305" s="30"/>
      <c r="B305" s="6" t="s">
        <v>101</v>
      </c>
      <c r="C305" s="13">
        <v>2</v>
      </c>
      <c r="D305" s="7">
        <v>90.207991000000007</v>
      </c>
      <c r="E305" s="7">
        <f t="shared" si="85"/>
        <v>0</v>
      </c>
      <c r="F305" s="7">
        <f t="shared" si="86"/>
        <v>67.655992999999995</v>
      </c>
      <c r="G305" s="7">
        <f t="shared" si="87"/>
        <v>0</v>
      </c>
      <c r="H305" s="7">
        <v>67.655992999999995</v>
      </c>
      <c r="I305" s="7">
        <v>86.741275000000002</v>
      </c>
      <c r="J305" s="7">
        <v>0</v>
      </c>
      <c r="K305" s="7">
        <v>89.517210000000006</v>
      </c>
    </row>
    <row r="306" spans="1:11" x14ac:dyDescent="0.3">
      <c r="A306" s="30"/>
      <c r="B306" s="6" t="s">
        <v>111</v>
      </c>
      <c r="C306" s="13">
        <v>3</v>
      </c>
      <c r="D306" s="7">
        <v>33238.774269000001</v>
      </c>
      <c r="E306" s="7">
        <f t="shared" si="85"/>
        <v>0</v>
      </c>
      <c r="F306" s="7">
        <f t="shared" si="86"/>
        <v>0</v>
      </c>
      <c r="G306" s="7">
        <f t="shared" si="87"/>
        <v>16619.387135000001</v>
      </c>
      <c r="H306" s="7">
        <v>16619.387135000001</v>
      </c>
      <c r="I306" s="7">
        <v>7324.7421409999997</v>
      </c>
      <c r="J306" s="7">
        <v>9294.6449940000002</v>
      </c>
      <c r="K306" s="7">
        <v>21183.134421999999</v>
      </c>
    </row>
    <row r="307" spans="1:11" x14ac:dyDescent="0.3">
      <c r="A307" s="30"/>
      <c r="B307" s="6" t="s">
        <v>113</v>
      </c>
      <c r="C307" s="13">
        <v>3</v>
      </c>
      <c r="D307" s="7">
        <v>12733.868038000001</v>
      </c>
      <c r="E307" s="7">
        <f t="shared" si="85"/>
        <v>0</v>
      </c>
      <c r="F307" s="7">
        <f t="shared" si="86"/>
        <v>0</v>
      </c>
      <c r="G307" s="7">
        <f t="shared" si="87"/>
        <v>6366.9340190000003</v>
      </c>
      <c r="H307" s="7">
        <v>6366.9340190000003</v>
      </c>
      <c r="I307" s="7">
        <v>754.25027299999999</v>
      </c>
      <c r="J307" s="7">
        <v>5612.6837459999997</v>
      </c>
      <c r="K307" s="7">
        <v>8555.4673000000003</v>
      </c>
    </row>
    <row r="308" spans="1:11" x14ac:dyDescent="0.3">
      <c r="A308" s="30"/>
      <c r="B308" s="6" t="s">
        <v>114</v>
      </c>
      <c r="C308" s="13">
        <v>2</v>
      </c>
      <c r="D308" s="7">
        <v>7423.9441649999999</v>
      </c>
      <c r="E308" s="7">
        <f t="shared" si="85"/>
        <v>0</v>
      </c>
      <c r="F308" s="7">
        <f t="shared" si="86"/>
        <v>5567.9581230000003</v>
      </c>
      <c r="G308" s="7">
        <f t="shared" si="87"/>
        <v>0</v>
      </c>
      <c r="H308" s="7">
        <v>5567.9581230000003</v>
      </c>
      <c r="I308" s="7">
        <v>4062.859371</v>
      </c>
      <c r="J308" s="7">
        <v>1505.0987520000001</v>
      </c>
      <c r="K308" s="7">
        <v>6198.297536</v>
      </c>
    </row>
    <row r="309" spans="1:11" x14ac:dyDescent="0.3">
      <c r="A309" s="30"/>
      <c r="B309" s="6" t="s">
        <v>117</v>
      </c>
      <c r="C309" s="13">
        <v>2</v>
      </c>
      <c r="D309" s="7">
        <v>968.37687200000005</v>
      </c>
      <c r="E309" s="7">
        <f t="shared" si="85"/>
        <v>0</v>
      </c>
      <c r="F309" s="7">
        <f t="shared" si="86"/>
        <v>726.28265399999998</v>
      </c>
      <c r="G309" s="7">
        <f t="shared" si="87"/>
        <v>0</v>
      </c>
      <c r="H309" s="7">
        <v>726.28265399999998</v>
      </c>
      <c r="I309" s="7">
        <v>121.414018</v>
      </c>
      <c r="J309" s="7">
        <v>604.86863600000004</v>
      </c>
      <c r="K309" s="7">
        <v>754.37864200000001</v>
      </c>
    </row>
    <row r="310" spans="1:11" x14ac:dyDescent="0.3">
      <c r="A310" s="30"/>
      <c r="B310" s="6" t="s">
        <v>118</v>
      </c>
      <c r="C310" s="13">
        <v>2</v>
      </c>
      <c r="D310" s="7">
        <v>138.93766099999999</v>
      </c>
      <c r="E310" s="7">
        <f t="shared" si="85"/>
        <v>0</v>
      </c>
      <c r="F310" s="7">
        <f t="shared" si="86"/>
        <v>104.20324599999999</v>
      </c>
      <c r="G310" s="7">
        <f t="shared" si="87"/>
        <v>0</v>
      </c>
      <c r="H310" s="7">
        <v>104.20324599999999</v>
      </c>
      <c r="I310" s="7">
        <v>72.929851999999997</v>
      </c>
      <c r="J310" s="7">
        <v>31.273394</v>
      </c>
      <c r="K310" s="7">
        <v>136.347444</v>
      </c>
    </row>
    <row r="311" spans="1:11" x14ac:dyDescent="0.3">
      <c r="A311" s="30"/>
      <c r="B311" s="6" t="s">
        <v>120</v>
      </c>
      <c r="C311" s="13">
        <v>2</v>
      </c>
      <c r="D311" s="7">
        <v>5704.5162979999996</v>
      </c>
      <c r="E311" s="7">
        <f t="shared" si="85"/>
        <v>0</v>
      </c>
      <c r="F311" s="7">
        <f t="shared" si="86"/>
        <v>4278.3872240000001</v>
      </c>
      <c r="G311" s="7">
        <f t="shared" si="87"/>
        <v>0</v>
      </c>
      <c r="H311" s="7">
        <v>4278.3872240000001</v>
      </c>
      <c r="I311" s="7">
        <v>560.35111099999995</v>
      </c>
      <c r="J311" s="7">
        <v>3718.0361130000001</v>
      </c>
      <c r="K311" s="7">
        <v>4613.3083809999998</v>
      </c>
    </row>
    <row r="312" spans="1:11" x14ac:dyDescent="0.3">
      <c r="A312" s="30"/>
      <c r="B312" s="6" t="s">
        <v>121</v>
      </c>
      <c r="C312" s="13">
        <v>3</v>
      </c>
      <c r="D312" s="7">
        <v>4243.5909080000001</v>
      </c>
      <c r="E312" s="7">
        <f t="shared" si="85"/>
        <v>0</v>
      </c>
      <c r="F312" s="7">
        <f t="shared" si="86"/>
        <v>0</v>
      </c>
      <c r="G312" s="7">
        <f t="shared" si="87"/>
        <v>2121.7954540000001</v>
      </c>
      <c r="H312" s="7">
        <v>2121.7954540000001</v>
      </c>
      <c r="I312" s="7">
        <v>241.37688299999999</v>
      </c>
      <c r="J312" s="7">
        <v>1880.4185709999999</v>
      </c>
      <c r="K312" s="7">
        <v>1969.749227</v>
      </c>
    </row>
    <row r="313" spans="1:11" x14ac:dyDescent="0.3">
      <c r="A313" s="30"/>
      <c r="B313" s="6" t="s">
        <v>122</v>
      </c>
      <c r="C313" s="13">
        <v>3</v>
      </c>
      <c r="D313" s="7">
        <v>16256.973325999999</v>
      </c>
      <c r="E313" s="7">
        <f t="shared" si="85"/>
        <v>0</v>
      </c>
      <c r="F313" s="7">
        <f t="shared" si="86"/>
        <v>0</v>
      </c>
      <c r="G313" s="7">
        <f t="shared" si="87"/>
        <v>8128.4866629999997</v>
      </c>
      <c r="H313" s="7">
        <v>8128.4866629999997</v>
      </c>
      <c r="I313" s="7">
        <v>3555.5590609999999</v>
      </c>
      <c r="J313" s="7">
        <v>4572.9276019999998</v>
      </c>
      <c r="K313" s="7">
        <v>10071.917057000001</v>
      </c>
    </row>
    <row r="314" spans="1:11" x14ac:dyDescent="0.3">
      <c r="A314" s="14" t="str">
        <f>CONCATENATE(A293," Total")</f>
        <v>Hot Grasslands Total</v>
      </c>
      <c r="B314" s="11"/>
      <c r="C314" s="25"/>
      <c r="D314" s="12">
        <f>SUM(D293:D313)</f>
        <v>278152.33687</v>
      </c>
      <c r="E314" s="12">
        <f t="shared" ref="E314:K314" si="88">SUM(E293:E313)</f>
        <v>0</v>
      </c>
      <c r="F314" s="12">
        <f t="shared" si="88"/>
        <v>11798.738353000001</v>
      </c>
      <c r="G314" s="12">
        <f t="shared" si="88"/>
        <v>131210.34286899999</v>
      </c>
      <c r="H314" s="12">
        <f t="shared" si="88"/>
        <v>143009.08122199995</v>
      </c>
      <c r="I314" s="12">
        <f t="shared" si="88"/>
        <v>63059.769323</v>
      </c>
      <c r="J314" s="12">
        <f t="shared" si="88"/>
        <v>79968.397180999993</v>
      </c>
      <c r="K314" s="12">
        <f t="shared" si="88"/>
        <v>188115.59572800004</v>
      </c>
    </row>
    <row r="315" spans="1:11" x14ac:dyDescent="0.3">
      <c r="A315" s="30" t="s">
        <v>40</v>
      </c>
      <c r="B315" s="6" t="s">
        <v>33</v>
      </c>
      <c r="C315" s="13">
        <v>2</v>
      </c>
      <c r="D315" s="7">
        <v>4604.0331079999996</v>
      </c>
      <c r="E315" s="7">
        <f>IF(C315=1,H315,0)</f>
        <v>0</v>
      </c>
      <c r="F315" s="7">
        <f>IF(C315=2,H315,0)</f>
        <v>3453.0248310000002</v>
      </c>
      <c r="G315" s="7">
        <f>IF(C315=3,H315,0)</f>
        <v>0</v>
      </c>
      <c r="H315" s="7">
        <v>3453.0248310000002</v>
      </c>
      <c r="I315" s="7">
        <v>1801.1919740000001</v>
      </c>
      <c r="J315" s="7">
        <v>1651.8328570000001</v>
      </c>
      <c r="K315" s="7">
        <v>3810.7986999999998</v>
      </c>
    </row>
    <row r="316" spans="1:11" x14ac:dyDescent="0.3">
      <c r="A316" s="30"/>
      <c r="B316" s="6" t="s">
        <v>82</v>
      </c>
      <c r="C316" s="13">
        <v>2</v>
      </c>
      <c r="D316" s="7">
        <v>2402.7719780000002</v>
      </c>
      <c r="E316" s="7">
        <f>IF(C316=1,H316,0)</f>
        <v>0</v>
      </c>
      <c r="F316" s="7">
        <f>IF(C316=2,H316,0)</f>
        <v>1802.078984</v>
      </c>
      <c r="G316" s="7">
        <f>IF(C316=3,H316,0)</f>
        <v>0</v>
      </c>
      <c r="H316" s="7">
        <v>1802.078984</v>
      </c>
      <c r="I316" s="7">
        <v>2076.989028</v>
      </c>
      <c r="J316" s="7">
        <v>0</v>
      </c>
      <c r="K316" s="7">
        <v>2326.555253</v>
      </c>
    </row>
    <row r="317" spans="1:11" ht="14.4" customHeight="1" x14ac:dyDescent="0.3">
      <c r="A317" s="30"/>
      <c r="B317" s="6" t="s">
        <v>114</v>
      </c>
      <c r="C317" s="13">
        <v>2</v>
      </c>
      <c r="D317" s="7">
        <v>1160.9864230000001</v>
      </c>
      <c r="E317" s="7">
        <f>IF(C317=1,H317,0)</f>
        <v>0</v>
      </c>
      <c r="F317" s="7">
        <f>IF(C317=2,H317,0)</f>
        <v>870.73981700000002</v>
      </c>
      <c r="G317" s="7">
        <f>IF(C317=3,H317,0)</f>
        <v>0</v>
      </c>
      <c r="H317" s="7">
        <v>870.73981700000002</v>
      </c>
      <c r="I317" s="7">
        <v>737.46541999999999</v>
      </c>
      <c r="J317" s="7">
        <v>133.27439699999999</v>
      </c>
      <c r="K317" s="7">
        <v>1055.6079090000001</v>
      </c>
    </row>
    <row r="318" spans="1:11" x14ac:dyDescent="0.3">
      <c r="A318" s="30"/>
      <c r="B318" s="6" t="s">
        <v>120</v>
      </c>
      <c r="C318" s="13">
        <v>2</v>
      </c>
      <c r="D318" s="7">
        <v>15.519349</v>
      </c>
      <c r="E318" s="7">
        <f>IF(C318=1,H318,0)</f>
        <v>0</v>
      </c>
      <c r="F318" s="7">
        <f>IF(C318=2,H318,0)</f>
        <v>11.639512</v>
      </c>
      <c r="G318" s="7">
        <f>IF(C318=3,H318,0)</f>
        <v>0</v>
      </c>
      <c r="H318" s="7">
        <v>11.639512</v>
      </c>
      <c r="I318" s="7">
        <v>6.7758310000000002</v>
      </c>
      <c r="J318" s="7">
        <v>4.8636799999999996</v>
      </c>
      <c r="K318" s="7">
        <v>13.048843</v>
      </c>
    </row>
    <row r="319" spans="1:11" x14ac:dyDescent="0.3">
      <c r="A319" s="30"/>
      <c r="B319" s="6" t="s">
        <v>122</v>
      </c>
      <c r="C319" s="13">
        <v>2</v>
      </c>
      <c r="D319" s="7">
        <v>846.803583</v>
      </c>
      <c r="E319" s="7">
        <f>IF(C319=1,H319,0)</f>
        <v>0</v>
      </c>
      <c r="F319" s="7">
        <f>IF(C319=2,H319,0)</f>
        <v>635.10268699999995</v>
      </c>
      <c r="G319" s="7">
        <f>IF(C319=3,H319,0)</f>
        <v>0</v>
      </c>
      <c r="H319" s="7">
        <v>635.10268699999995</v>
      </c>
      <c r="I319" s="7">
        <v>299.231448</v>
      </c>
      <c r="J319" s="7">
        <v>335.87124</v>
      </c>
      <c r="K319" s="7">
        <v>677.07244200000002</v>
      </c>
    </row>
    <row r="320" spans="1:11" x14ac:dyDescent="0.3">
      <c r="A320" s="14" t="str">
        <f>CONCATENATE(A315," Total")</f>
        <v>Interior Live Oak Total</v>
      </c>
      <c r="B320" s="11"/>
      <c r="C320" s="25"/>
      <c r="D320" s="12">
        <f>SUM(D315:D319)</f>
        <v>9030.1144410000015</v>
      </c>
      <c r="E320" s="12">
        <f t="shared" ref="E320:K320" si="89">SUM(E315:E319)</f>
        <v>0</v>
      </c>
      <c r="F320" s="12">
        <f t="shared" si="89"/>
        <v>6772.5858309999994</v>
      </c>
      <c r="G320" s="12">
        <f t="shared" si="89"/>
        <v>0</v>
      </c>
      <c r="H320" s="12">
        <f t="shared" si="89"/>
        <v>6772.5858309999994</v>
      </c>
      <c r="I320" s="12">
        <f t="shared" si="89"/>
        <v>4921.6537009999993</v>
      </c>
      <c r="J320" s="12">
        <f t="shared" si="89"/>
        <v>2125.8421739999999</v>
      </c>
      <c r="K320" s="12">
        <f t="shared" si="89"/>
        <v>7883.0831469999994</v>
      </c>
    </row>
    <row r="321" spans="1:11" x14ac:dyDescent="0.3">
      <c r="A321" s="30" t="s">
        <v>24</v>
      </c>
      <c r="B321" s="6" t="s">
        <v>18</v>
      </c>
      <c r="C321" s="13">
        <v>2</v>
      </c>
      <c r="D321" s="7">
        <v>1095.8862429999999</v>
      </c>
      <c r="E321" s="7">
        <f t="shared" ref="E321:E341" si="90">IF(C321=1,H321,0)</f>
        <v>0</v>
      </c>
      <c r="F321" s="7">
        <f t="shared" ref="F321:F341" si="91">IF(C321=2,H321,0)</f>
        <v>821.91468299999997</v>
      </c>
      <c r="G321" s="7">
        <f t="shared" ref="G321:G341" si="92">IF(C321=3,H321,0)</f>
        <v>0</v>
      </c>
      <c r="H321" s="7">
        <v>821.91468299999997</v>
      </c>
      <c r="I321" s="7">
        <v>278.93268899999998</v>
      </c>
      <c r="J321" s="7">
        <v>542.98199299999999</v>
      </c>
      <c r="K321" s="7">
        <v>1004.1257869999999</v>
      </c>
    </row>
    <row r="322" spans="1:11" x14ac:dyDescent="0.3">
      <c r="A322" s="30"/>
      <c r="B322" s="6" t="s">
        <v>33</v>
      </c>
      <c r="C322" s="13">
        <v>2</v>
      </c>
      <c r="D322" s="7">
        <v>7346.4771419999997</v>
      </c>
      <c r="E322" s="7">
        <f t="shared" si="90"/>
        <v>0</v>
      </c>
      <c r="F322" s="7">
        <f t="shared" si="91"/>
        <v>5509.857857</v>
      </c>
      <c r="G322" s="7">
        <f t="shared" si="92"/>
        <v>0</v>
      </c>
      <c r="H322" s="7">
        <v>5509.857857</v>
      </c>
      <c r="I322" s="7">
        <v>2671.0165050000001</v>
      </c>
      <c r="J322" s="7">
        <v>2838.841351</v>
      </c>
      <c r="K322" s="7">
        <v>6055.8812799999996</v>
      </c>
    </row>
    <row r="323" spans="1:11" x14ac:dyDescent="0.3">
      <c r="A323" s="30"/>
      <c r="B323" s="6" t="s">
        <v>49</v>
      </c>
      <c r="C323" s="13">
        <v>2</v>
      </c>
      <c r="D323" s="7">
        <v>1238.320303</v>
      </c>
      <c r="E323" s="7">
        <f t="shared" si="90"/>
        <v>0</v>
      </c>
      <c r="F323" s="7">
        <f t="shared" si="91"/>
        <v>928.740227</v>
      </c>
      <c r="G323" s="7">
        <f t="shared" si="92"/>
        <v>0</v>
      </c>
      <c r="H323" s="7">
        <v>928.740227</v>
      </c>
      <c r="I323" s="7">
        <v>127.590954</v>
      </c>
      <c r="J323" s="7">
        <v>801.14927299999999</v>
      </c>
      <c r="K323" s="7">
        <v>950.514768</v>
      </c>
    </row>
    <row r="324" spans="1:11" x14ac:dyDescent="0.3">
      <c r="A324" s="30"/>
      <c r="B324" s="6" t="s">
        <v>71</v>
      </c>
      <c r="C324" s="13">
        <v>3</v>
      </c>
      <c r="D324" s="7">
        <v>32711.705703</v>
      </c>
      <c r="E324" s="7">
        <f t="shared" si="90"/>
        <v>0</v>
      </c>
      <c r="F324" s="7">
        <f t="shared" si="91"/>
        <v>0</v>
      </c>
      <c r="G324" s="7">
        <f t="shared" si="92"/>
        <v>16355.852851</v>
      </c>
      <c r="H324" s="7">
        <v>16355.852851</v>
      </c>
      <c r="I324" s="7">
        <v>19133.798028000001</v>
      </c>
      <c r="J324" s="7">
        <v>0</v>
      </c>
      <c r="K324" s="7">
        <v>28548.330833</v>
      </c>
    </row>
    <row r="325" spans="1:11" x14ac:dyDescent="0.3">
      <c r="A325" s="30"/>
      <c r="B325" s="6" t="s">
        <v>73</v>
      </c>
      <c r="C325" s="13">
        <v>2</v>
      </c>
      <c r="D325" s="7">
        <v>4.7597319999999996</v>
      </c>
      <c r="E325" s="7">
        <f t="shared" si="90"/>
        <v>0</v>
      </c>
      <c r="F325" s="7">
        <f t="shared" si="91"/>
        <v>3.5697990000000002</v>
      </c>
      <c r="G325" s="7">
        <f t="shared" si="92"/>
        <v>0</v>
      </c>
      <c r="H325" s="7">
        <v>3.5697990000000002</v>
      </c>
      <c r="I325" s="7">
        <v>3.609178</v>
      </c>
      <c r="J325" s="7">
        <v>0</v>
      </c>
      <c r="K325" s="7">
        <v>3.8633660000000001</v>
      </c>
    </row>
    <row r="326" spans="1:11" x14ac:dyDescent="0.3">
      <c r="A326" s="30"/>
      <c r="B326" s="6" t="s">
        <v>77</v>
      </c>
      <c r="C326" s="13">
        <v>3</v>
      </c>
      <c r="D326" s="7">
        <v>45023.075664999997</v>
      </c>
      <c r="E326" s="7">
        <f t="shared" si="90"/>
        <v>0</v>
      </c>
      <c r="F326" s="7">
        <f t="shared" si="91"/>
        <v>0</v>
      </c>
      <c r="G326" s="7">
        <f t="shared" si="92"/>
        <v>22511.537832999998</v>
      </c>
      <c r="H326" s="7">
        <v>22511.537832999998</v>
      </c>
      <c r="I326" s="7">
        <v>21093.564992</v>
      </c>
      <c r="J326" s="7">
        <v>1417.972841</v>
      </c>
      <c r="K326" s="7">
        <v>32096.706447</v>
      </c>
    </row>
    <row r="327" spans="1:11" x14ac:dyDescent="0.3">
      <c r="A327" s="30"/>
      <c r="B327" s="6" t="s">
        <v>82</v>
      </c>
      <c r="C327" s="13">
        <v>2</v>
      </c>
      <c r="D327" s="7">
        <v>187.80516700000001</v>
      </c>
      <c r="E327" s="7">
        <f t="shared" si="90"/>
        <v>0</v>
      </c>
      <c r="F327" s="7">
        <f t="shared" si="91"/>
        <v>140.85387499999999</v>
      </c>
      <c r="G327" s="7">
        <f t="shared" si="92"/>
        <v>0</v>
      </c>
      <c r="H327" s="7">
        <v>140.85387499999999</v>
      </c>
      <c r="I327" s="7">
        <v>60.657421999999997</v>
      </c>
      <c r="J327" s="7">
        <v>80.196453000000005</v>
      </c>
      <c r="K327" s="7">
        <v>161.26290900000001</v>
      </c>
    </row>
    <row r="328" spans="1:11" x14ac:dyDescent="0.3">
      <c r="A328" s="30"/>
      <c r="B328" s="6" t="s">
        <v>84</v>
      </c>
      <c r="C328" s="13">
        <v>2</v>
      </c>
      <c r="D328" s="7">
        <v>459.34398199999998</v>
      </c>
      <c r="E328" s="7">
        <f t="shared" si="90"/>
        <v>0</v>
      </c>
      <c r="F328" s="7">
        <f t="shared" si="91"/>
        <v>344.50798600000002</v>
      </c>
      <c r="G328" s="7">
        <f t="shared" si="92"/>
        <v>0</v>
      </c>
      <c r="H328" s="7">
        <v>344.50798600000002</v>
      </c>
      <c r="I328" s="7">
        <v>8.4797980000000006</v>
      </c>
      <c r="J328" s="7">
        <v>336.028188</v>
      </c>
      <c r="K328" s="7">
        <v>400.68636800000002</v>
      </c>
    </row>
    <row r="329" spans="1:11" x14ac:dyDescent="0.3">
      <c r="A329" s="30"/>
      <c r="B329" s="6" t="s">
        <v>88</v>
      </c>
      <c r="C329" s="13">
        <v>3</v>
      </c>
      <c r="D329" s="7">
        <v>21863.735432000001</v>
      </c>
      <c r="E329" s="7">
        <f t="shared" si="90"/>
        <v>0</v>
      </c>
      <c r="F329" s="7">
        <f t="shared" si="91"/>
        <v>0</v>
      </c>
      <c r="G329" s="7">
        <f t="shared" si="92"/>
        <v>10931.867716000001</v>
      </c>
      <c r="H329" s="7">
        <v>10931.867716000001</v>
      </c>
      <c r="I329" s="7">
        <v>4569.1259529999998</v>
      </c>
      <c r="J329" s="7">
        <v>6362.741763</v>
      </c>
      <c r="K329" s="7">
        <v>15047.813722000001</v>
      </c>
    </row>
    <row r="330" spans="1:11" x14ac:dyDescent="0.3">
      <c r="A330" s="30"/>
      <c r="B330" s="6" t="s">
        <v>93</v>
      </c>
      <c r="C330" s="13">
        <v>3</v>
      </c>
      <c r="D330" s="7">
        <v>2855.1069670000002</v>
      </c>
      <c r="E330" s="7">
        <f t="shared" si="90"/>
        <v>0</v>
      </c>
      <c r="F330" s="7">
        <f t="shared" si="91"/>
        <v>0</v>
      </c>
      <c r="G330" s="7">
        <f t="shared" si="92"/>
        <v>1427.5534829999999</v>
      </c>
      <c r="H330" s="7">
        <v>1427.5534829999999</v>
      </c>
      <c r="I330" s="7">
        <v>0</v>
      </c>
      <c r="J330" s="7">
        <v>1427.5534829999999</v>
      </c>
      <c r="K330" s="7">
        <v>1927.65759</v>
      </c>
    </row>
    <row r="331" spans="1:11" x14ac:dyDescent="0.3">
      <c r="A331" s="30"/>
      <c r="B331" s="6" t="s">
        <v>94</v>
      </c>
      <c r="C331" s="13">
        <v>2</v>
      </c>
      <c r="D331" s="7">
        <v>1059.615738</v>
      </c>
      <c r="E331" s="7">
        <f t="shared" si="90"/>
        <v>0</v>
      </c>
      <c r="F331" s="7">
        <f t="shared" si="91"/>
        <v>794.71180300000003</v>
      </c>
      <c r="G331" s="7">
        <f t="shared" si="92"/>
        <v>0</v>
      </c>
      <c r="H331" s="7">
        <v>794.71180300000003</v>
      </c>
      <c r="I331" s="7">
        <v>835.44699700000001</v>
      </c>
      <c r="J331" s="7">
        <v>0</v>
      </c>
      <c r="K331" s="7">
        <v>1059.236281</v>
      </c>
    </row>
    <row r="332" spans="1:11" x14ac:dyDescent="0.3">
      <c r="A332" s="30"/>
      <c r="B332" s="6" t="s">
        <v>97</v>
      </c>
      <c r="C332" s="13">
        <v>3</v>
      </c>
      <c r="D332" s="7">
        <v>4642.8562300000003</v>
      </c>
      <c r="E332" s="7">
        <f t="shared" si="90"/>
        <v>0</v>
      </c>
      <c r="F332" s="7">
        <f t="shared" si="91"/>
        <v>0</v>
      </c>
      <c r="G332" s="7">
        <f t="shared" si="92"/>
        <v>2321.4281150000002</v>
      </c>
      <c r="H332" s="7">
        <v>2321.4281150000002</v>
      </c>
      <c r="I332" s="7">
        <v>1058.655203</v>
      </c>
      <c r="J332" s="7">
        <v>1262.772911</v>
      </c>
      <c r="K332" s="7">
        <v>3660.73578</v>
      </c>
    </row>
    <row r="333" spans="1:11" x14ac:dyDescent="0.3">
      <c r="A333" s="30"/>
      <c r="B333" s="6" t="s">
        <v>101</v>
      </c>
      <c r="C333" s="13">
        <v>2</v>
      </c>
      <c r="D333" s="7">
        <v>47.794449</v>
      </c>
      <c r="E333" s="7">
        <f t="shared" si="90"/>
        <v>0</v>
      </c>
      <c r="F333" s="7">
        <f t="shared" si="91"/>
        <v>35.845837000000003</v>
      </c>
      <c r="G333" s="7">
        <f t="shared" si="92"/>
        <v>0</v>
      </c>
      <c r="H333" s="7">
        <v>35.845837000000003</v>
      </c>
      <c r="I333" s="7">
        <v>17.650998000000001</v>
      </c>
      <c r="J333" s="7">
        <v>18.194839000000002</v>
      </c>
      <c r="K333" s="7">
        <v>37.908458000000003</v>
      </c>
    </row>
    <row r="334" spans="1:11" x14ac:dyDescent="0.3">
      <c r="A334" s="30"/>
      <c r="B334" s="6" t="s">
        <v>106</v>
      </c>
      <c r="C334" s="13">
        <v>2</v>
      </c>
      <c r="D334" s="7">
        <v>1000.6311899999999</v>
      </c>
      <c r="E334" s="7">
        <f t="shared" si="90"/>
        <v>0</v>
      </c>
      <c r="F334" s="7">
        <f t="shared" si="91"/>
        <v>750.47339199999999</v>
      </c>
      <c r="G334" s="7">
        <f t="shared" si="92"/>
        <v>0</v>
      </c>
      <c r="H334" s="7">
        <v>750.47339199999999</v>
      </c>
      <c r="I334" s="7">
        <v>298.245339</v>
      </c>
      <c r="J334" s="7">
        <v>452.22805299999999</v>
      </c>
      <c r="K334" s="7">
        <v>924.98477100000002</v>
      </c>
    </row>
    <row r="335" spans="1:11" x14ac:dyDescent="0.3">
      <c r="A335" s="30"/>
      <c r="B335" s="6" t="s">
        <v>109</v>
      </c>
      <c r="C335" s="13">
        <v>2</v>
      </c>
      <c r="D335" s="7">
        <v>62.786729999999999</v>
      </c>
      <c r="E335" s="7">
        <f t="shared" si="90"/>
        <v>0</v>
      </c>
      <c r="F335" s="7">
        <f t="shared" si="91"/>
        <v>47.090046999999998</v>
      </c>
      <c r="G335" s="7">
        <f t="shared" si="92"/>
        <v>0</v>
      </c>
      <c r="H335" s="7">
        <v>47.090046999999998</v>
      </c>
      <c r="I335" s="7">
        <v>25.650653999999999</v>
      </c>
      <c r="J335" s="7">
        <v>21.439394</v>
      </c>
      <c r="K335" s="7">
        <v>54.575189000000002</v>
      </c>
    </row>
    <row r="336" spans="1:11" x14ac:dyDescent="0.3">
      <c r="A336" s="30"/>
      <c r="B336" s="6" t="s">
        <v>114</v>
      </c>
      <c r="C336" s="13">
        <v>3</v>
      </c>
      <c r="D336" s="7">
        <v>42387.365468000004</v>
      </c>
      <c r="E336" s="7">
        <f t="shared" si="90"/>
        <v>0</v>
      </c>
      <c r="F336" s="7">
        <f t="shared" si="91"/>
        <v>0</v>
      </c>
      <c r="G336" s="7">
        <f t="shared" si="92"/>
        <v>21193.682734000002</v>
      </c>
      <c r="H336" s="7">
        <v>21193.682734000002</v>
      </c>
      <c r="I336" s="7">
        <v>12109.66419</v>
      </c>
      <c r="J336" s="7">
        <v>9084.0185440000005</v>
      </c>
      <c r="K336" s="7">
        <v>26980.087278999999</v>
      </c>
    </row>
    <row r="337" spans="1:11" x14ac:dyDescent="0.3">
      <c r="A337" s="30"/>
      <c r="B337" s="6" t="s">
        <v>117</v>
      </c>
      <c r="C337" s="13">
        <v>3</v>
      </c>
      <c r="D337" s="7">
        <v>13450.044554</v>
      </c>
      <c r="E337" s="7">
        <f t="shared" si="90"/>
        <v>0</v>
      </c>
      <c r="F337" s="7">
        <f t="shared" si="91"/>
        <v>0</v>
      </c>
      <c r="G337" s="7">
        <f t="shared" si="92"/>
        <v>6725.022277</v>
      </c>
      <c r="H337" s="7">
        <v>6725.022277</v>
      </c>
      <c r="I337" s="7">
        <v>5127.1237529999999</v>
      </c>
      <c r="J337" s="7">
        <v>1597.898524</v>
      </c>
      <c r="K337" s="7">
        <v>10708.954173</v>
      </c>
    </row>
    <row r="338" spans="1:11" x14ac:dyDescent="0.3">
      <c r="A338" s="30"/>
      <c r="B338" s="6" t="s">
        <v>118</v>
      </c>
      <c r="C338" s="13">
        <v>2</v>
      </c>
      <c r="D338" s="7">
        <v>442.90888799999999</v>
      </c>
      <c r="E338" s="7">
        <f t="shared" si="90"/>
        <v>0</v>
      </c>
      <c r="F338" s="7">
        <f t="shared" si="91"/>
        <v>332.18166600000001</v>
      </c>
      <c r="G338" s="7">
        <f t="shared" si="92"/>
        <v>0</v>
      </c>
      <c r="H338" s="7">
        <v>332.18166600000001</v>
      </c>
      <c r="I338" s="7">
        <v>146.43295599999999</v>
      </c>
      <c r="J338" s="7">
        <v>185.74870999999999</v>
      </c>
      <c r="K338" s="7">
        <v>421.368334</v>
      </c>
    </row>
    <row r="339" spans="1:11" x14ac:dyDescent="0.3">
      <c r="A339" s="30"/>
      <c r="B339" s="6" t="s">
        <v>119</v>
      </c>
      <c r="C339" s="13">
        <v>2</v>
      </c>
      <c r="D339" s="7">
        <v>99.092429999999993</v>
      </c>
      <c r="E339" s="7">
        <f t="shared" si="90"/>
        <v>0</v>
      </c>
      <c r="F339" s="7">
        <f t="shared" si="91"/>
        <v>74.319322999999997</v>
      </c>
      <c r="G339" s="7">
        <f t="shared" si="92"/>
        <v>0</v>
      </c>
      <c r="H339" s="7">
        <v>74.319322999999997</v>
      </c>
      <c r="I339" s="7">
        <v>26.180430000000001</v>
      </c>
      <c r="J339" s="7">
        <v>48.138893000000003</v>
      </c>
      <c r="K339" s="7">
        <v>74.504195999999993</v>
      </c>
    </row>
    <row r="340" spans="1:11" x14ac:dyDescent="0.3">
      <c r="A340" s="30"/>
      <c r="B340" s="6" t="s">
        <v>120</v>
      </c>
      <c r="C340" s="13">
        <v>3</v>
      </c>
      <c r="D340" s="7">
        <v>49874.752117999997</v>
      </c>
      <c r="E340" s="7">
        <f t="shared" si="90"/>
        <v>0</v>
      </c>
      <c r="F340" s="7">
        <f t="shared" si="91"/>
        <v>0</v>
      </c>
      <c r="G340" s="7">
        <f t="shared" si="92"/>
        <v>24937.376058999998</v>
      </c>
      <c r="H340" s="7">
        <v>24937.376058999998</v>
      </c>
      <c r="I340" s="7">
        <v>10089.370500999999</v>
      </c>
      <c r="J340" s="7">
        <v>14848.005558000001</v>
      </c>
      <c r="K340" s="7">
        <v>35183.588817000003</v>
      </c>
    </row>
    <row r="341" spans="1:11" x14ac:dyDescent="0.3">
      <c r="A341" s="30"/>
      <c r="B341" s="6" t="s">
        <v>122</v>
      </c>
      <c r="C341" s="13">
        <v>3</v>
      </c>
      <c r="D341" s="7">
        <v>50521.409406999999</v>
      </c>
      <c r="E341" s="7">
        <f t="shared" si="90"/>
        <v>0</v>
      </c>
      <c r="F341" s="7">
        <f t="shared" si="91"/>
        <v>0</v>
      </c>
      <c r="G341" s="7">
        <f t="shared" si="92"/>
        <v>25260.704702999999</v>
      </c>
      <c r="H341" s="7">
        <v>25260.704702999999</v>
      </c>
      <c r="I341" s="7">
        <v>9545.1082929999993</v>
      </c>
      <c r="J341" s="7">
        <v>15715.596411</v>
      </c>
      <c r="K341" s="7">
        <v>28866.290509999999</v>
      </c>
    </row>
    <row r="342" spans="1:11" x14ac:dyDescent="0.3">
      <c r="A342" s="14" t="str">
        <f>CONCATENATE(A321," Total")</f>
        <v>Interior Mixed Hardwood Total</v>
      </c>
      <c r="B342" s="11"/>
      <c r="C342" s="25"/>
      <c r="D342" s="12">
        <f>SUM(D321:D341)</f>
        <v>276375.47353800002</v>
      </c>
      <c r="E342" s="12">
        <f t="shared" ref="E342:K342" si="93">SUM(E321:E341)</f>
        <v>0</v>
      </c>
      <c r="F342" s="12">
        <f t="shared" si="93"/>
        <v>9784.0664949999991</v>
      </c>
      <c r="G342" s="12">
        <f t="shared" si="93"/>
        <v>131665.02577100002</v>
      </c>
      <c r="H342" s="12">
        <f t="shared" si="93"/>
        <v>141449.09226599999</v>
      </c>
      <c r="I342" s="12">
        <f t="shared" si="93"/>
        <v>87226.304832999987</v>
      </c>
      <c r="J342" s="12">
        <f t="shared" si="93"/>
        <v>57041.507181999994</v>
      </c>
      <c r="K342" s="12">
        <f t="shared" si="93"/>
        <v>194169.07685800001</v>
      </c>
    </row>
    <row r="343" spans="1:11" ht="28.8" customHeight="1" x14ac:dyDescent="0.3">
      <c r="A343" s="30" t="s">
        <v>55</v>
      </c>
      <c r="B343" s="6" t="s">
        <v>49</v>
      </c>
      <c r="C343" s="13">
        <v>2</v>
      </c>
      <c r="D343" s="7">
        <v>10.554767</v>
      </c>
      <c r="E343" s="7">
        <f t="shared" ref="E343:E356" si="94">IF(C343=1,H343,0)</f>
        <v>0</v>
      </c>
      <c r="F343" s="7">
        <f t="shared" ref="F343:F356" si="95">IF(C343=2,H343,0)</f>
        <v>7.9160750000000002</v>
      </c>
      <c r="G343" s="7">
        <f t="shared" ref="G343:G356" si="96">IF(C343=3,H343,0)</f>
        <v>0</v>
      </c>
      <c r="H343" s="7">
        <v>7.9160750000000002</v>
      </c>
      <c r="I343" s="7">
        <v>6.5634199999999998</v>
      </c>
      <c r="J343" s="7">
        <v>1.3526549999999999</v>
      </c>
      <c r="K343" s="7">
        <v>10.554767</v>
      </c>
    </row>
    <row r="344" spans="1:11" ht="28.8" customHeight="1" x14ac:dyDescent="0.3">
      <c r="A344" s="30"/>
      <c r="B344" s="6" t="s">
        <v>67</v>
      </c>
      <c r="C344" s="13">
        <v>2</v>
      </c>
      <c r="D344" s="7">
        <v>134.28650500000001</v>
      </c>
      <c r="E344" s="7">
        <f t="shared" si="94"/>
        <v>0</v>
      </c>
      <c r="F344" s="7">
        <f t="shared" si="95"/>
        <v>100.714878</v>
      </c>
      <c r="G344" s="7">
        <f t="shared" si="96"/>
        <v>0</v>
      </c>
      <c r="H344" s="7">
        <v>100.714878</v>
      </c>
      <c r="I344" s="7">
        <v>129.8355</v>
      </c>
      <c r="J344" s="7">
        <v>0</v>
      </c>
      <c r="K344" s="7">
        <v>134.28650500000001</v>
      </c>
    </row>
    <row r="345" spans="1:11" ht="28.8" customHeight="1" x14ac:dyDescent="0.3">
      <c r="A345" s="30"/>
      <c r="B345" s="6" t="s">
        <v>71</v>
      </c>
      <c r="C345" s="13">
        <v>2</v>
      </c>
      <c r="D345" s="7">
        <v>2.2639969999999998</v>
      </c>
      <c r="E345" s="7">
        <f t="shared" si="94"/>
        <v>0</v>
      </c>
      <c r="F345" s="7">
        <f t="shared" si="95"/>
        <v>1.6979979999999999</v>
      </c>
      <c r="G345" s="7">
        <f t="shared" si="96"/>
        <v>0</v>
      </c>
      <c r="H345" s="7">
        <v>1.6979979999999999</v>
      </c>
      <c r="I345" s="7">
        <v>0.73586499999999999</v>
      </c>
      <c r="J345" s="7">
        <v>0.96213300000000002</v>
      </c>
      <c r="K345" s="7">
        <v>2.2639969999999998</v>
      </c>
    </row>
    <row r="346" spans="1:11" ht="28.8" customHeight="1" x14ac:dyDescent="0.3">
      <c r="A346" s="30"/>
      <c r="B346" s="6" t="s">
        <v>76</v>
      </c>
      <c r="C346" s="13">
        <v>2</v>
      </c>
      <c r="D346" s="7">
        <v>0.87679200000000002</v>
      </c>
      <c r="E346" s="7">
        <f t="shared" si="94"/>
        <v>0</v>
      </c>
      <c r="F346" s="7">
        <f t="shared" si="95"/>
        <v>0.65759400000000001</v>
      </c>
      <c r="G346" s="7">
        <f t="shared" si="96"/>
        <v>0</v>
      </c>
      <c r="H346" s="7">
        <v>0.65759400000000001</v>
      </c>
      <c r="I346" s="7">
        <v>2.313E-3</v>
      </c>
      <c r="J346" s="7">
        <v>0.655281</v>
      </c>
      <c r="K346" s="7">
        <v>0.87006899999999998</v>
      </c>
    </row>
    <row r="347" spans="1:11" ht="28.8" customHeight="1" x14ac:dyDescent="0.3">
      <c r="A347" s="30"/>
      <c r="B347" s="6" t="s">
        <v>88</v>
      </c>
      <c r="C347" s="13">
        <v>2</v>
      </c>
      <c r="D347" s="7">
        <v>19.121893</v>
      </c>
      <c r="E347" s="7">
        <f t="shared" si="94"/>
        <v>0</v>
      </c>
      <c r="F347" s="7">
        <f t="shared" si="95"/>
        <v>14.341419</v>
      </c>
      <c r="G347" s="7">
        <f t="shared" si="96"/>
        <v>0</v>
      </c>
      <c r="H347" s="7">
        <v>14.341419</v>
      </c>
      <c r="I347" s="7">
        <v>4.4286820000000002</v>
      </c>
      <c r="J347" s="7">
        <v>9.9127379999999992</v>
      </c>
      <c r="K347" s="7">
        <v>14.66775</v>
      </c>
    </row>
    <row r="348" spans="1:11" ht="28.8" customHeight="1" x14ac:dyDescent="0.3">
      <c r="A348" s="30"/>
      <c r="B348" s="6" t="s">
        <v>94</v>
      </c>
      <c r="C348" s="13">
        <v>2</v>
      </c>
      <c r="D348" s="7">
        <v>17.633216999999998</v>
      </c>
      <c r="E348" s="7">
        <f t="shared" si="94"/>
        <v>0</v>
      </c>
      <c r="F348" s="7">
        <f t="shared" si="95"/>
        <v>13.224913000000001</v>
      </c>
      <c r="G348" s="7">
        <f t="shared" si="96"/>
        <v>0</v>
      </c>
      <c r="H348" s="7">
        <v>13.224913000000001</v>
      </c>
      <c r="I348" s="7">
        <v>3.0833400000000002</v>
      </c>
      <c r="J348" s="7">
        <v>10.141572</v>
      </c>
      <c r="K348" s="7">
        <v>17.633216999999998</v>
      </c>
    </row>
    <row r="349" spans="1:11" ht="28.8" customHeight="1" x14ac:dyDescent="0.3">
      <c r="A349" s="30"/>
      <c r="B349" s="6" t="s">
        <v>97</v>
      </c>
      <c r="C349" s="13">
        <v>2</v>
      </c>
      <c r="D349" s="7">
        <v>12.380501000000001</v>
      </c>
      <c r="E349" s="7">
        <f t="shared" si="94"/>
        <v>0</v>
      </c>
      <c r="F349" s="7">
        <f t="shared" si="95"/>
        <v>9.2853759999999994</v>
      </c>
      <c r="G349" s="7">
        <f t="shared" si="96"/>
        <v>0</v>
      </c>
      <c r="H349" s="7">
        <v>9.2853759999999994</v>
      </c>
      <c r="I349" s="7">
        <v>1.030843</v>
      </c>
      <c r="J349" s="7">
        <v>8.2545319999999993</v>
      </c>
      <c r="K349" s="7">
        <v>11.523163</v>
      </c>
    </row>
    <row r="350" spans="1:11" ht="28.8" customHeight="1" x14ac:dyDescent="0.3">
      <c r="A350" s="30"/>
      <c r="B350" s="6" t="s">
        <v>106</v>
      </c>
      <c r="C350" s="13">
        <v>2</v>
      </c>
      <c r="D350" s="7">
        <v>13.501340000000001</v>
      </c>
      <c r="E350" s="7">
        <f t="shared" si="94"/>
        <v>0</v>
      </c>
      <c r="F350" s="7">
        <f t="shared" si="95"/>
        <v>10.126004999999999</v>
      </c>
      <c r="G350" s="7">
        <f t="shared" si="96"/>
        <v>0</v>
      </c>
      <c r="H350" s="7">
        <v>10.126004999999999</v>
      </c>
      <c r="I350" s="7">
        <v>1.550597</v>
      </c>
      <c r="J350" s="7">
        <v>8.5754079999999995</v>
      </c>
      <c r="K350" s="7">
        <v>13.501340000000001</v>
      </c>
    </row>
    <row r="351" spans="1:11" ht="28.8" customHeight="1" x14ac:dyDescent="0.3">
      <c r="A351" s="30"/>
      <c r="B351" s="6" t="s">
        <v>113</v>
      </c>
      <c r="C351" s="13">
        <v>2</v>
      </c>
      <c r="D351" s="7">
        <v>5.4826370000000004</v>
      </c>
      <c r="E351" s="7">
        <f t="shared" si="94"/>
        <v>0</v>
      </c>
      <c r="F351" s="7">
        <f t="shared" si="95"/>
        <v>4.1119779999999997</v>
      </c>
      <c r="G351" s="7">
        <f t="shared" si="96"/>
        <v>0</v>
      </c>
      <c r="H351" s="7">
        <v>4.1119779999999997</v>
      </c>
      <c r="I351" s="7">
        <v>3.2149139999999998</v>
      </c>
      <c r="J351" s="7">
        <v>0.89706399999999997</v>
      </c>
      <c r="K351" s="7">
        <v>5.4826370000000004</v>
      </c>
    </row>
    <row r="352" spans="1:11" ht="28.8" customHeight="1" x14ac:dyDescent="0.3">
      <c r="A352" s="30"/>
      <c r="B352" s="6" t="s">
        <v>114</v>
      </c>
      <c r="C352" s="13">
        <v>2</v>
      </c>
      <c r="D352" s="7">
        <v>10.988019</v>
      </c>
      <c r="E352" s="7">
        <f t="shared" si="94"/>
        <v>0</v>
      </c>
      <c r="F352" s="7">
        <f t="shared" si="95"/>
        <v>8.2410150000000009</v>
      </c>
      <c r="G352" s="7">
        <f t="shared" si="96"/>
        <v>0</v>
      </c>
      <c r="H352" s="7">
        <v>8.2410150000000009</v>
      </c>
      <c r="I352" s="7">
        <v>0.56788899999999998</v>
      </c>
      <c r="J352" s="7">
        <v>7.6731259999999999</v>
      </c>
      <c r="K352" s="7">
        <v>9.8394150000000007</v>
      </c>
    </row>
    <row r="353" spans="1:11" ht="28.8" customHeight="1" x14ac:dyDescent="0.3">
      <c r="A353" s="30"/>
      <c r="B353" s="6" t="s">
        <v>117</v>
      </c>
      <c r="C353" s="13">
        <v>2</v>
      </c>
      <c r="D353" s="7">
        <v>7.5428189999999997</v>
      </c>
      <c r="E353" s="7">
        <f t="shared" si="94"/>
        <v>0</v>
      </c>
      <c r="F353" s="7">
        <f t="shared" si="95"/>
        <v>5.657114</v>
      </c>
      <c r="G353" s="7">
        <f t="shared" si="96"/>
        <v>0</v>
      </c>
      <c r="H353" s="7">
        <v>5.657114</v>
      </c>
      <c r="I353" s="7">
        <v>2.2548029999999999</v>
      </c>
      <c r="J353" s="7">
        <v>3.4023110000000001</v>
      </c>
      <c r="K353" s="7">
        <v>5.992248</v>
      </c>
    </row>
    <row r="354" spans="1:11" ht="28.8" customHeight="1" x14ac:dyDescent="0.3">
      <c r="A354" s="30"/>
      <c r="B354" s="6" t="s">
        <v>118</v>
      </c>
      <c r="C354" s="13">
        <v>2</v>
      </c>
      <c r="D354" s="7">
        <v>0.22040100000000001</v>
      </c>
      <c r="E354" s="7">
        <f t="shared" si="94"/>
        <v>0</v>
      </c>
      <c r="F354" s="7">
        <f t="shared" si="95"/>
        <v>0.1653</v>
      </c>
      <c r="G354" s="7">
        <f t="shared" si="96"/>
        <v>0</v>
      </c>
      <c r="H354" s="7">
        <v>0.1653</v>
      </c>
      <c r="I354" s="7">
        <v>0</v>
      </c>
      <c r="J354" s="7">
        <v>0.1653</v>
      </c>
      <c r="K354" s="7">
        <v>0.22040100000000001</v>
      </c>
    </row>
    <row r="355" spans="1:11" ht="28.8" customHeight="1" x14ac:dyDescent="0.3">
      <c r="A355" s="30"/>
      <c r="B355" s="6" t="s">
        <v>120</v>
      </c>
      <c r="C355" s="13">
        <v>2</v>
      </c>
      <c r="D355" s="7">
        <v>4.7305409999999997</v>
      </c>
      <c r="E355" s="7">
        <f t="shared" si="94"/>
        <v>0</v>
      </c>
      <c r="F355" s="7">
        <f t="shared" si="95"/>
        <v>3.5479059999999998</v>
      </c>
      <c r="G355" s="7">
        <f t="shared" si="96"/>
        <v>0</v>
      </c>
      <c r="H355" s="7">
        <v>3.5479059999999998</v>
      </c>
      <c r="I355" s="7">
        <v>0</v>
      </c>
      <c r="J355" s="7">
        <v>3.5479059999999998</v>
      </c>
      <c r="K355" s="7">
        <v>4.0925700000000003</v>
      </c>
    </row>
    <row r="356" spans="1:11" ht="14.4" customHeight="1" x14ac:dyDescent="0.3">
      <c r="A356" s="30"/>
      <c r="B356" s="6" t="s">
        <v>122</v>
      </c>
      <c r="C356" s="13">
        <v>2</v>
      </c>
      <c r="D356" s="7">
        <v>0.41392200000000001</v>
      </c>
      <c r="E356" s="7">
        <f t="shared" si="94"/>
        <v>0</v>
      </c>
      <c r="F356" s="7">
        <f t="shared" si="95"/>
        <v>0.31044100000000002</v>
      </c>
      <c r="G356" s="7">
        <f t="shared" si="96"/>
        <v>0</v>
      </c>
      <c r="H356" s="7">
        <v>0.31044100000000002</v>
      </c>
      <c r="I356" s="7">
        <v>0.41392200000000001</v>
      </c>
      <c r="J356" s="7">
        <v>0</v>
      </c>
      <c r="K356" s="7">
        <v>0.41392200000000001</v>
      </c>
    </row>
    <row r="357" spans="1:11" ht="14.4" customHeight="1" x14ac:dyDescent="0.3">
      <c r="A357" s="14" t="str">
        <f>CONCATENATE(A343," Total")</f>
        <v>Intermittent Lake or Pond Total</v>
      </c>
      <c r="B357" s="11"/>
      <c r="C357" s="25"/>
      <c r="D357" s="12">
        <f>SUM(D343:D356)</f>
        <v>239.99735100000004</v>
      </c>
      <c r="E357" s="12">
        <f t="shared" ref="E357:K357" si="97">SUM(E343:E356)</f>
        <v>0</v>
      </c>
      <c r="F357" s="12">
        <f t="shared" si="97"/>
        <v>179.99801200000002</v>
      </c>
      <c r="G357" s="12">
        <f t="shared" si="97"/>
        <v>0</v>
      </c>
      <c r="H357" s="12">
        <f t="shared" si="97"/>
        <v>179.99801200000002</v>
      </c>
      <c r="I357" s="12">
        <f t="shared" si="97"/>
        <v>153.68208800000002</v>
      </c>
      <c r="J357" s="12">
        <f t="shared" si="97"/>
        <v>55.540025999999997</v>
      </c>
      <c r="K357" s="12">
        <f t="shared" si="97"/>
        <v>231.34200100000004</v>
      </c>
    </row>
    <row r="358" spans="1:11" x14ac:dyDescent="0.3">
      <c r="A358" s="30" t="s">
        <v>75</v>
      </c>
      <c r="B358" s="6" t="s">
        <v>73</v>
      </c>
      <c r="C358" s="13">
        <v>1</v>
      </c>
      <c r="D358" s="7">
        <v>81.654814999999999</v>
      </c>
      <c r="E358" s="7">
        <f t="shared" ref="E358:E366" si="98">IF(C358=1,H358,0)</f>
        <v>73.489333000000002</v>
      </c>
      <c r="F358" s="7">
        <f t="shared" ref="F358:F366" si="99">IF(C358=2,H358,0)</f>
        <v>0</v>
      </c>
      <c r="G358" s="7">
        <f t="shared" ref="G358:G366" si="100">IF(C358=3,H358,0)</f>
        <v>0</v>
      </c>
      <c r="H358" s="7">
        <v>73.489333000000002</v>
      </c>
      <c r="I358" s="7">
        <v>68.805379000000002</v>
      </c>
      <c r="J358" s="7">
        <v>4.6839550000000001</v>
      </c>
      <c r="K358" s="7">
        <v>81.654814999999999</v>
      </c>
    </row>
    <row r="359" spans="1:11" x14ac:dyDescent="0.3">
      <c r="A359" s="30"/>
      <c r="B359" s="6" t="s">
        <v>82</v>
      </c>
      <c r="C359" s="13">
        <v>1</v>
      </c>
      <c r="D359" s="7">
        <v>2.9158219999999999</v>
      </c>
      <c r="E359" s="7">
        <f t="shared" si="98"/>
        <v>2.6242399999999999</v>
      </c>
      <c r="F359" s="7">
        <f t="shared" si="99"/>
        <v>0</v>
      </c>
      <c r="G359" s="7">
        <f t="shared" si="100"/>
        <v>0</v>
      </c>
      <c r="H359" s="7">
        <v>2.6242399999999999</v>
      </c>
      <c r="I359" s="7">
        <v>2.9158219999999999</v>
      </c>
      <c r="J359" s="7">
        <v>0</v>
      </c>
      <c r="K359" s="7">
        <v>2.9158219999999999</v>
      </c>
    </row>
    <row r="360" spans="1:11" x14ac:dyDescent="0.3">
      <c r="A360" s="30"/>
      <c r="B360" s="6" t="s">
        <v>88</v>
      </c>
      <c r="C360" s="13">
        <v>1</v>
      </c>
      <c r="D360" s="7">
        <v>1923.03361</v>
      </c>
      <c r="E360" s="7">
        <f t="shared" si="98"/>
        <v>1730.730249</v>
      </c>
      <c r="F360" s="7">
        <f t="shared" si="99"/>
        <v>0</v>
      </c>
      <c r="G360" s="7">
        <f t="shared" si="100"/>
        <v>0</v>
      </c>
      <c r="H360" s="7">
        <v>1730.730249</v>
      </c>
      <c r="I360" s="7">
        <v>710.17329500000005</v>
      </c>
      <c r="J360" s="7">
        <v>1020.556953</v>
      </c>
      <c r="K360" s="7">
        <v>1890.083443</v>
      </c>
    </row>
    <row r="361" spans="1:11" x14ac:dyDescent="0.3">
      <c r="A361" s="30"/>
      <c r="B361" s="6" t="s">
        <v>100</v>
      </c>
      <c r="C361" s="13">
        <v>1</v>
      </c>
      <c r="D361" s="7">
        <v>6535.7943759999998</v>
      </c>
      <c r="E361" s="7">
        <f t="shared" si="98"/>
        <v>5882.2149380000001</v>
      </c>
      <c r="F361" s="7">
        <f t="shared" si="99"/>
        <v>0</v>
      </c>
      <c r="G361" s="7">
        <f t="shared" si="100"/>
        <v>0</v>
      </c>
      <c r="H361" s="7">
        <v>5882.2149380000001</v>
      </c>
      <c r="I361" s="7">
        <v>3929.0804360000002</v>
      </c>
      <c r="J361" s="7">
        <v>1953.1345020000001</v>
      </c>
      <c r="K361" s="7">
        <v>5926.9826110000004</v>
      </c>
    </row>
    <row r="362" spans="1:11" x14ac:dyDescent="0.3">
      <c r="A362" s="30"/>
      <c r="B362" s="6" t="s">
        <v>101</v>
      </c>
      <c r="C362" s="13">
        <v>1</v>
      </c>
      <c r="D362" s="7">
        <v>11.137916000000001</v>
      </c>
      <c r="E362" s="7">
        <f t="shared" si="98"/>
        <v>10.024125</v>
      </c>
      <c r="F362" s="7">
        <f t="shared" si="99"/>
        <v>0</v>
      </c>
      <c r="G362" s="7">
        <f t="shared" si="100"/>
        <v>0</v>
      </c>
      <c r="H362" s="7">
        <v>10.024125</v>
      </c>
      <c r="I362" s="7">
        <v>11.137916000000001</v>
      </c>
      <c r="J362" s="7">
        <v>0</v>
      </c>
      <c r="K362" s="7">
        <v>11.137916000000001</v>
      </c>
    </row>
    <row r="363" spans="1:11" x14ac:dyDescent="0.3">
      <c r="A363" s="30"/>
      <c r="B363" s="6" t="s">
        <v>103</v>
      </c>
      <c r="C363" s="13">
        <v>1</v>
      </c>
      <c r="D363" s="7">
        <v>537.09087799999998</v>
      </c>
      <c r="E363" s="7">
        <f t="shared" si="98"/>
        <v>483.38179000000002</v>
      </c>
      <c r="F363" s="7">
        <f t="shared" si="99"/>
        <v>0</v>
      </c>
      <c r="G363" s="7">
        <f t="shared" si="100"/>
        <v>0</v>
      </c>
      <c r="H363" s="7">
        <v>483.38179000000002</v>
      </c>
      <c r="I363" s="7">
        <v>215.535471</v>
      </c>
      <c r="J363" s="7">
        <v>267.84631899999999</v>
      </c>
      <c r="K363" s="7">
        <v>508.84436299999999</v>
      </c>
    </row>
    <row r="364" spans="1:11" x14ac:dyDescent="0.3">
      <c r="A364" s="30"/>
      <c r="B364" s="6" t="s">
        <v>118</v>
      </c>
      <c r="C364" s="13">
        <v>1</v>
      </c>
      <c r="D364" s="7">
        <v>23.650850999999999</v>
      </c>
      <c r="E364" s="7">
        <f t="shared" si="98"/>
        <v>21.285765999999999</v>
      </c>
      <c r="F364" s="7">
        <f t="shared" si="99"/>
        <v>0</v>
      </c>
      <c r="G364" s="7">
        <f t="shared" si="100"/>
        <v>0</v>
      </c>
      <c r="H364" s="7">
        <v>21.285765999999999</v>
      </c>
      <c r="I364" s="7">
        <v>19.004234</v>
      </c>
      <c r="J364" s="7">
        <v>2.2815310000000002</v>
      </c>
      <c r="K364" s="7">
        <v>23.650849999999998</v>
      </c>
    </row>
    <row r="365" spans="1:11" x14ac:dyDescent="0.3">
      <c r="A365" s="30"/>
      <c r="B365" s="6" t="s">
        <v>120</v>
      </c>
      <c r="C365" s="13">
        <v>1</v>
      </c>
      <c r="D365" s="7">
        <v>2188.4894650000001</v>
      </c>
      <c r="E365" s="7">
        <f t="shared" si="98"/>
        <v>1969.6405179999999</v>
      </c>
      <c r="F365" s="7">
        <f t="shared" si="99"/>
        <v>0</v>
      </c>
      <c r="G365" s="7">
        <f t="shared" si="100"/>
        <v>0</v>
      </c>
      <c r="H365" s="7">
        <v>1969.6405179999999</v>
      </c>
      <c r="I365" s="7">
        <v>407.91093999999998</v>
      </c>
      <c r="J365" s="7">
        <v>1561.7295779999999</v>
      </c>
      <c r="K365" s="7">
        <v>2058.0227880000002</v>
      </c>
    </row>
    <row r="366" spans="1:11" x14ac:dyDescent="0.3">
      <c r="A366" s="30"/>
      <c r="B366" s="6" t="s">
        <v>122</v>
      </c>
      <c r="C366" s="13">
        <v>2</v>
      </c>
      <c r="D366" s="7">
        <v>1853.7056600000001</v>
      </c>
      <c r="E366" s="7">
        <f t="shared" si="98"/>
        <v>0</v>
      </c>
      <c r="F366" s="7">
        <f t="shared" si="99"/>
        <v>1390.2792449999999</v>
      </c>
      <c r="G366" s="7">
        <f t="shared" si="100"/>
        <v>0</v>
      </c>
      <c r="H366" s="7">
        <v>1390.2792449999999</v>
      </c>
      <c r="I366" s="7">
        <v>1458.364922</v>
      </c>
      <c r="J366" s="7">
        <v>0</v>
      </c>
      <c r="K366" s="7">
        <v>1782.9819709999999</v>
      </c>
    </row>
    <row r="367" spans="1:11" x14ac:dyDescent="0.3">
      <c r="A367" s="14" t="str">
        <f>CONCATENATE(A358," Total")</f>
        <v>Knobcone Pine Total</v>
      </c>
      <c r="B367" s="11"/>
      <c r="C367" s="25"/>
      <c r="D367" s="12">
        <f>SUM(D358:D366)</f>
        <v>13157.473393</v>
      </c>
      <c r="E367" s="12">
        <f t="shared" ref="E367:K367" si="101">SUM(E358:E366)</f>
        <v>10173.390959</v>
      </c>
      <c r="F367" s="12">
        <f t="shared" si="101"/>
        <v>1390.2792449999999</v>
      </c>
      <c r="G367" s="12">
        <f t="shared" si="101"/>
        <v>0</v>
      </c>
      <c r="H367" s="12">
        <f t="shared" si="101"/>
        <v>11563.670204</v>
      </c>
      <c r="I367" s="12">
        <f t="shared" si="101"/>
        <v>6822.9284149999994</v>
      </c>
      <c r="J367" s="12">
        <f t="shared" si="101"/>
        <v>4810.2328379999999</v>
      </c>
      <c r="K367" s="12">
        <f t="shared" si="101"/>
        <v>12286.274578999999</v>
      </c>
    </row>
    <row r="368" spans="1:11" x14ac:dyDescent="0.3">
      <c r="A368" s="30" t="s">
        <v>41</v>
      </c>
      <c r="B368" s="6" t="s">
        <v>33</v>
      </c>
      <c r="C368" s="13">
        <v>3</v>
      </c>
      <c r="D368" s="7">
        <v>47211.769295999999</v>
      </c>
      <c r="E368" s="7">
        <f t="shared" ref="E368:E383" si="102">IF(C368=1,H368,0)</f>
        <v>0</v>
      </c>
      <c r="F368" s="7">
        <f t="shared" ref="F368:F383" si="103">IF(C368=2,H368,0)</f>
        <v>0</v>
      </c>
      <c r="G368" s="7">
        <f t="shared" ref="G368:G383" si="104">IF(C368=3,H368,0)</f>
        <v>23605.884647999999</v>
      </c>
      <c r="H368" s="7">
        <v>23605.884647999999</v>
      </c>
      <c r="I368" s="7">
        <v>19369.030236999999</v>
      </c>
      <c r="J368" s="7">
        <v>4236.8544110000003</v>
      </c>
      <c r="K368" s="7">
        <v>41004.156977999999</v>
      </c>
    </row>
    <row r="369" spans="1:11" x14ac:dyDescent="0.3">
      <c r="A369" s="30"/>
      <c r="B369" s="6" t="s">
        <v>71</v>
      </c>
      <c r="C369" s="13">
        <v>2</v>
      </c>
      <c r="D369" s="7">
        <v>3323.8354469999999</v>
      </c>
      <c r="E369" s="7">
        <f t="shared" si="102"/>
        <v>0</v>
      </c>
      <c r="F369" s="7">
        <f t="shared" si="103"/>
        <v>2492.876585</v>
      </c>
      <c r="G369" s="7">
        <f t="shared" si="104"/>
        <v>0</v>
      </c>
      <c r="H369" s="7">
        <v>2492.876585</v>
      </c>
      <c r="I369" s="7">
        <v>2997.9028020000001</v>
      </c>
      <c r="J369" s="7">
        <v>0</v>
      </c>
      <c r="K369" s="7">
        <v>3154.373959</v>
      </c>
    </row>
    <row r="370" spans="1:11" x14ac:dyDescent="0.3">
      <c r="A370" s="30"/>
      <c r="B370" s="6" t="s">
        <v>77</v>
      </c>
      <c r="C370" s="13">
        <v>3</v>
      </c>
      <c r="D370" s="7">
        <v>35298.692075999999</v>
      </c>
      <c r="E370" s="7">
        <f t="shared" si="102"/>
        <v>0</v>
      </c>
      <c r="F370" s="7">
        <f t="shared" si="103"/>
        <v>0</v>
      </c>
      <c r="G370" s="7">
        <f t="shared" si="104"/>
        <v>17649.346038</v>
      </c>
      <c r="H370" s="7">
        <v>17649.346038</v>
      </c>
      <c r="I370" s="7">
        <v>6338.5786019999996</v>
      </c>
      <c r="J370" s="7">
        <v>11310.767436</v>
      </c>
      <c r="K370" s="7">
        <v>18528.278235000002</v>
      </c>
    </row>
    <row r="371" spans="1:11" x14ac:dyDescent="0.3">
      <c r="A371" s="30"/>
      <c r="B371" s="6" t="s">
        <v>82</v>
      </c>
      <c r="C371" s="13">
        <v>2</v>
      </c>
      <c r="D371" s="7">
        <v>1929.0116109999999</v>
      </c>
      <c r="E371" s="7">
        <f t="shared" si="102"/>
        <v>0</v>
      </c>
      <c r="F371" s="7">
        <f t="shared" si="103"/>
        <v>1446.7587080000001</v>
      </c>
      <c r="G371" s="7">
        <f t="shared" si="104"/>
        <v>0</v>
      </c>
      <c r="H371" s="7">
        <v>1446.7587080000001</v>
      </c>
      <c r="I371" s="7">
        <v>1857.695624</v>
      </c>
      <c r="J371" s="7">
        <v>0</v>
      </c>
      <c r="K371" s="7">
        <v>1928.8847450000001</v>
      </c>
    </row>
    <row r="372" spans="1:11" x14ac:dyDescent="0.3">
      <c r="A372" s="30"/>
      <c r="B372" s="6" t="s">
        <v>84</v>
      </c>
      <c r="C372" s="13">
        <v>2</v>
      </c>
      <c r="D372" s="7">
        <v>2.4053330000000002</v>
      </c>
      <c r="E372" s="7">
        <f t="shared" si="102"/>
        <v>0</v>
      </c>
      <c r="F372" s="7">
        <f t="shared" si="103"/>
        <v>1.804</v>
      </c>
      <c r="G372" s="7">
        <f t="shared" si="104"/>
        <v>0</v>
      </c>
      <c r="H372" s="7">
        <v>1.804</v>
      </c>
      <c r="I372" s="7">
        <v>0</v>
      </c>
      <c r="J372" s="7">
        <v>1.804</v>
      </c>
      <c r="K372" s="7">
        <v>2.4053330000000002</v>
      </c>
    </row>
    <row r="373" spans="1:11" x14ac:dyDescent="0.3">
      <c r="A373" s="30"/>
      <c r="B373" s="6" t="s">
        <v>88</v>
      </c>
      <c r="C373" s="13">
        <v>2</v>
      </c>
      <c r="D373" s="7">
        <v>15862.883925</v>
      </c>
      <c r="E373" s="7">
        <f t="shared" si="102"/>
        <v>0</v>
      </c>
      <c r="F373" s="7">
        <f t="shared" si="103"/>
        <v>11897.162944</v>
      </c>
      <c r="G373" s="7">
        <f t="shared" si="104"/>
        <v>0</v>
      </c>
      <c r="H373" s="7">
        <v>11897.162944</v>
      </c>
      <c r="I373" s="7">
        <v>3592.910183</v>
      </c>
      <c r="J373" s="7">
        <v>8304.2527609999997</v>
      </c>
      <c r="K373" s="7">
        <v>12704.944750000001</v>
      </c>
    </row>
    <row r="374" spans="1:11" x14ac:dyDescent="0.3">
      <c r="A374" s="30"/>
      <c r="B374" s="6" t="s">
        <v>97</v>
      </c>
      <c r="C374" s="13">
        <v>2</v>
      </c>
      <c r="D374" s="7">
        <v>56.118578999999997</v>
      </c>
      <c r="E374" s="7">
        <f t="shared" si="102"/>
        <v>0</v>
      </c>
      <c r="F374" s="7">
        <f t="shared" si="103"/>
        <v>42.088934000000002</v>
      </c>
      <c r="G374" s="7">
        <f t="shared" si="104"/>
        <v>0</v>
      </c>
      <c r="H374" s="7">
        <v>42.088934000000002</v>
      </c>
      <c r="I374" s="7">
        <v>0</v>
      </c>
      <c r="J374" s="7">
        <v>42.088934000000002</v>
      </c>
      <c r="K374" s="7">
        <v>52.356437999999997</v>
      </c>
    </row>
    <row r="375" spans="1:11" x14ac:dyDescent="0.3">
      <c r="A375" s="30"/>
      <c r="B375" s="6" t="s">
        <v>100</v>
      </c>
      <c r="C375" s="13">
        <v>2</v>
      </c>
      <c r="D375" s="7">
        <v>219.18131299999999</v>
      </c>
      <c r="E375" s="7">
        <f t="shared" si="102"/>
        <v>0</v>
      </c>
      <c r="F375" s="7">
        <f t="shared" si="103"/>
        <v>164.38598500000001</v>
      </c>
      <c r="G375" s="7">
        <f t="shared" si="104"/>
        <v>0</v>
      </c>
      <c r="H375" s="7">
        <v>164.38598500000001</v>
      </c>
      <c r="I375" s="7">
        <v>84.102783000000002</v>
      </c>
      <c r="J375" s="7">
        <v>80.283202000000003</v>
      </c>
      <c r="K375" s="7">
        <v>169.51092600000001</v>
      </c>
    </row>
    <row r="376" spans="1:11" x14ac:dyDescent="0.3">
      <c r="A376" s="30"/>
      <c r="B376" s="6" t="s">
        <v>103</v>
      </c>
      <c r="C376" s="13">
        <v>2</v>
      </c>
      <c r="D376" s="7">
        <v>1265.1611760000001</v>
      </c>
      <c r="E376" s="7">
        <f t="shared" si="102"/>
        <v>0</v>
      </c>
      <c r="F376" s="7">
        <f t="shared" si="103"/>
        <v>948.87088200000005</v>
      </c>
      <c r="G376" s="7">
        <f t="shared" si="104"/>
        <v>0</v>
      </c>
      <c r="H376" s="7">
        <v>948.87088200000005</v>
      </c>
      <c r="I376" s="7">
        <v>137.83990299999999</v>
      </c>
      <c r="J376" s="7">
        <v>811.030979</v>
      </c>
      <c r="K376" s="7">
        <v>1017.920224</v>
      </c>
    </row>
    <row r="377" spans="1:11" x14ac:dyDescent="0.3">
      <c r="A377" s="30"/>
      <c r="B377" s="6" t="s">
        <v>106</v>
      </c>
      <c r="C377" s="13">
        <v>2</v>
      </c>
      <c r="D377" s="7">
        <v>1.2953920000000001</v>
      </c>
      <c r="E377" s="7">
        <f t="shared" si="102"/>
        <v>0</v>
      </c>
      <c r="F377" s="7">
        <f t="shared" si="103"/>
        <v>0.97154399999999996</v>
      </c>
      <c r="G377" s="7">
        <f t="shared" si="104"/>
        <v>0</v>
      </c>
      <c r="H377" s="7">
        <v>0.97154399999999996</v>
      </c>
      <c r="I377" s="7">
        <v>0.85260499999999995</v>
      </c>
      <c r="J377" s="7">
        <v>0.118938</v>
      </c>
      <c r="K377" s="7">
        <v>1.2953920000000001</v>
      </c>
    </row>
    <row r="378" spans="1:11" x14ac:dyDescent="0.3">
      <c r="A378" s="30"/>
      <c r="B378" s="6" t="s">
        <v>109</v>
      </c>
      <c r="C378" s="13">
        <v>2</v>
      </c>
      <c r="D378" s="7">
        <v>2767.9842749999998</v>
      </c>
      <c r="E378" s="7">
        <f t="shared" si="102"/>
        <v>0</v>
      </c>
      <c r="F378" s="7">
        <f t="shared" si="103"/>
        <v>2075.9882069999999</v>
      </c>
      <c r="G378" s="7">
        <f t="shared" si="104"/>
        <v>0</v>
      </c>
      <c r="H378" s="7">
        <v>2075.9882069999999</v>
      </c>
      <c r="I378" s="7">
        <v>1233.04081</v>
      </c>
      <c r="J378" s="7">
        <v>842.94739600000003</v>
      </c>
      <c r="K378" s="7">
        <v>2163.1643690000001</v>
      </c>
    </row>
    <row r="379" spans="1:11" x14ac:dyDescent="0.3">
      <c r="A379" s="30"/>
      <c r="B379" s="6" t="s">
        <v>114</v>
      </c>
      <c r="C379" s="13">
        <v>2</v>
      </c>
      <c r="D379" s="7">
        <v>3893.1711310000001</v>
      </c>
      <c r="E379" s="7">
        <f t="shared" si="102"/>
        <v>0</v>
      </c>
      <c r="F379" s="7">
        <f t="shared" si="103"/>
        <v>2919.8783480000002</v>
      </c>
      <c r="G379" s="7">
        <f t="shared" si="104"/>
        <v>0</v>
      </c>
      <c r="H379" s="7">
        <v>2919.8783480000002</v>
      </c>
      <c r="I379" s="7">
        <v>767.44086100000004</v>
      </c>
      <c r="J379" s="7">
        <v>2152.4374870000001</v>
      </c>
      <c r="K379" s="7">
        <v>3145.0618140000001</v>
      </c>
    </row>
    <row r="380" spans="1:11" x14ac:dyDescent="0.3">
      <c r="A380" s="30"/>
      <c r="B380" s="6" t="s">
        <v>117</v>
      </c>
      <c r="C380" s="13">
        <v>2</v>
      </c>
      <c r="D380" s="7">
        <v>286.38006100000001</v>
      </c>
      <c r="E380" s="7">
        <f t="shared" si="102"/>
        <v>0</v>
      </c>
      <c r="F380" s="7">
        <f t="shared" si="103"/>
        <v>214.78504599999999</v>
      </c>
      <c r="G380" s="7">
        <f t="shared" si="104"/>
        <v>0</v>
      </c>
      <c r="H380" s="7">
        <v>214.78504599999999</v>
      </c>
      <c r="I380" s="7">
        <v>224.260257</v>
      </c>
      <c r="J380" s="7">
        <v>0</v>
      </c>
      <c r="K380" s="7">
        <v>261.292912</v>
      </c>
    </row>
    <row r="381" spans="1:11" x14ac:dyDescent="0.3">
      <c r="A381" s="30"/>
      <c r="B381" s="6" t="s">
        <v>118</v>
      </c>
      <c r="C381" s="13">
        <v>2</v>
      </c>
      <c r="D381" s="7">
        <v>98.406340999999998</v>
      </c>
      <c r="E381" s="7">
        <f t="shared" si="102"/>
        <v>0</v>
      </c>
      <c r="F381" s="7">
        <f t="shared" si="103"/>
        <v>73.804755999999998</v>
      </c>
      <c r="G381" s="7">
        <f t="shared" si="104"/>
        <v>0</v>
      </c>
      <c r="H381" s="7">
        <v>73.804755999999998</v>
      </c>
      <c r="I381" s="7">
        <v>9.9520009999999992</v>
      </c>
      <c r="J381" s="7">
        <v>63.852755000000002</v>
      </c>
      <c r="K381" s="7">
        <v>90.872857999999994</v>
      </c>
    </row>
    <row r="382" spans="1:11" x14ac:dyDescent="0.3">
      <c r="A382" s="30"/>
      <c r="B382" s="6" t="s">
        <v>120</v>
      </c>
      <c r="C382" s="13">
        <v>2</v>
      </c>
      <c r="D382" s="7">
        <v>12281.088302</v>
      </c>
      <c r="E382" s="7">
        <f t="shared" si="102"/>
        <v>0</v>
      </c>
      <c r="F382" s="7">
        <f t="shared" si="103"/>
        <v>9210.8162260000008</v>
      </c>
      <c r="G382" s="7">
        <f t="shared" si="104"/>
        <v>0</v>
      </c>
      <c r="H382" s="7">
        <v>9210.8162260000008</v>
      </c>
      <c r="I382" s="7">
        <v>2990.966191</v>
      </c>
      <c r="J382" s="7">
        <v>6219.8500350000004</v>
      </c>
      <c r="K382" s="7">
        <v>9690.3859360000006</v>
      </c>
    </row>
    <row r="383" spans="1:11" x14ac:dyDescent="0.3">
      <c r="A383" s="30"/>
      <c r="B383" s="6" t="s">
        <v>122</v>
      </c>
      <c r="C383" s="13">
        <v>3</v>
      </c>
      <c r="D383" s="7">
        <v>20242.402241</v>
      </c>
      <c r="E383" s="7">
        <f t="shared" si="102"/>
        <v>0</v>
      </c>
      <c r="F383" s="7">
        <f t="shared" si="103"/>
        <v>0</v>
      </c>
      <c r="G383" s="7">
        <f t="shared" si="104"/>
        <v>10121.20112</v>
      </c>
      <c r="H383" s="7">
        <v>10121.20112</v>
      </c>
      <c r="I383" s="7">
        <v>7627.5139060000001</v>
      </c>
      <c r="J383" s="7">
        <v>2493.687214</v>
      </c>
      <c r="K383" s="7">
        <v>16195.939598999999</v>
      </c>
    </row>
    <row r="384" spans="1:11" x14ac:dyDescent="0.3">
      <c r="A384" s="14" t="str">
        <f>CONCATENATE(A368," Total")</f>
        <v>Lower Montane Mixed Chaparral Total</v>
      </c>
      <c r="B384" s="11"/>
      <c r="C384" s="25"/>
      <c r="D384" s="12">
        <f>SUM(D368:D383)</f>
        <v>144739.78649899998</v>
      </c>
      <c r="E384" s="12">
        <f t="shared" ref="E384:K384" si="105">SUM(E368:E383)</f>
        <v>0</v>
      </c>
      <c r="F384" s="12">
        <f t="shared" si="105"/>
        <v>31490.192165</v>
      </c>
      <c r="G384" s="12">
        <f t="shared" si="105"/>
        <v>51376.431805999993</v>
      </c>
      <c r="H384" s="12">
        <f t="shared" si="105"/>
        <v>82866.623970999994</v>
      </c>
      <c r="I384" s="12">
        <f t="shared" si="105"/>
        <v>47232.086765</v>
      </c>
      <c r="J384" s="12">
        <f t="shared" si="105"/>
        <v>36559.975547999995</v>
      </c>
      <c r="K384" s="12">
        <f t="shared" si="105"/>
        <v>110110.84446800002</v>
      </c>
    </row>
    <row r="385" spans="1:11" x14ac:dyDescent="0.3">
      <c r="A385" s="30" t="s">
        <v>89</v>
      </c>
      <c r="B385" s="6" t="s">
        <v>88</v>
      </c>
      <c r="C385" s="13">
        <v>2</v>
      </c>
      <c r="D385" s="7">
        <v>412.88852700000001</v>
      </c>
      <c r="E385" s="7">
        <f>IF(C385=1,H385,0)</f>
        <v>0</v>
      </c>
      <c r="F385" s="7">
        <f>IF(C385=2,H385,0)</f>
        <v>309.66639500000002</v>
      </c>
      <c r="G385" s="7">
        <f>IF(C385=3,H385,0)</f>
        <v>0</v>
      </c>
      <c r="H385" s="7">
        <v>309.66639500000002</v>
      </c>
      <c r="I385" s="7">
        <v>3.0373100000000002</v>
      </c>
      <c r="J385" s="7">
        <v>306.62908499999998</v>
      </c>
      <c r="K385" s="7">
        <v>379.46610800000002</v>
      </c>
    </row>
    <row r="386" spans="1:11" x14ac:dyDescent="0.3">
      <c r="A386" s="30"/>
      <c r="B386" s="6" t="s">
        <v>97</v>
      </c>
      <c r="C386" s="13">
        <v>2</v>
      </c>
      <c r="D386" s="7">
        <v>2.9369079999999999</v>
      </c>
      <c r="E386" s="7">
        <f>IF(C386=1,H386,0)</f>
        <v>0</v>
      </c>
      <c r="F386" s="7">
        <f>IF(C386=2,H386,0)</f>
        <v>2.2026810000000001</v>
      </c>
      <c r="G386" s="7">
        <f>IF(C386=3,H386,0)</f>
        <v>0</v>
      </c>
      <c r="H386" s="7">
        <v>2.2026810000000001</v>
      </c>
      <c r="I386" s="7">
        <v>0</v>
      </c>
      <c r="J386" s="7">
        <v>2.2026810000000001</v>
      </c>
      <c r="K386" s="7">
        <v>2.9369079999999999</v>
      </c>
    </row>
    <row r="387" spans="1:11" x14ac:dyDescent="0.3">
      <c r="A387" s="30"/>
      <c r="B387" s="6" t="s">
        <v>103</v>
      </c>
      <c r="C387" s="13">
        <v>2</v>
      </c>
      <c r="D387" s="7">
        <v>21.566381</v>
      </c>
      <c r="E387" s="7">
        <f>IF(C387=1,H387,0)</f>
        <v>0</v>
      </c>
      <c r="F387" s="7">
        <f>IF(C387=2,H387,0)</f>
        <v>16.174786000000001</v>
      </c>
      <c r="G387" s="7">
        <f>IF(C387=3,H387,0)</f>
        <v>0</v>
      </c>
      <c r="H387" s="7">
        <v>16.174786000000001</v>
      </c>
      <c r="I387" s="7">
        <v>21.566381</v>
      </c>
      <c r="J387" s="7">
        <v>0</v>
      </c>
      <c r="K387" s="7">
        <v>21.566381</v>
      </c>
    </row>
    <row r="388" spans="1:11" x14ac:dyDescent="0.3">
      <c r="A388" s="30"/>
      <c r="B388" s="6" t="s">
        <v>114</v>
      </c>
      <c r="C388" s="13">
        <v>2</v>
      </c>
      <c r="D388" s="7">
        <v>1077.0398029999999</v>
      </c>
      <c r="E388" s="7">
        <f>IF(C388=1,H388,0)</f>
        <v>0</v>
      </c>
      <c r="F388" s="7">
        <f>IF(C388=2,H388,0)</f>
        <v>807.77985200000001</v>
      </c>
      <c r="G388" s="7">
        <f>IF(C388=3,H388,0)</f>
        <v>0</v>
      </c>
      <c r="H388" s="7">
        <v>807.77985200000001</v>
      </c>
      <c r="I388" s="7">
        <v>44.83878</v>
      </c>
      <c r="J388" s="7">
        <v>762.94107199999996</v>
      </c>
      <c r="K388" s="7">
        <v>940.30161099999998</v>
      </c>
    </row>
    <row r="389" spans="1:11" x14ac:dyDescent="0.3">
      <c r="A389" s="30"/>
      <c r="B389" s="6" t="s">
        <v>120</v>
      </c>
      <c r="C389" s="13">
        <v>2</v>
      </c>
      <c r="D389" s="7">
        <v>34.809835</v>
      </c>
      <c r="E389" s="7">
        <f>IF(C389=1,H389,0)</f>
        <v>0</v>
      </c>
      <c r="F389" s="7">
        <f>IF(C389=2,H389,0)</f>
        <v>26.107375999999999</v>
      </c>
      <c r="G389" s="7">
        <f>IF(C389=3,H389,0)</f>
        <v>0</v>
      </c>
      <c r="H389" s="7">
        <v>26.107375999999999</v>
      </c>
      <c r="I389" s="7">
        <v>8.3116289999999999</v>
      </c>
      <c r="J389" s="7">
        <v>17.795748</v>
      </c>
      <c r="K389" s="7">
        <v>34.809835</v>
      </c>
    </row>
    <row r="390" spans="1:11" x14ac:dyDescent="0.3">
      <c r="A390" s="14" t="str">
        <f>CONCATENATE(A385," Total")</f>
        <v>Madrone Total</v>
      </c>
      <c r="B390" s="11"/>
      <c r="C390" s="25"/>
      <c r="D390" s="12">
        <f>SUM(D385:D389)</f>
        <v>1549.241454</v>
      </c>
      <c r="E390" s="12">
        <f t="shared" ref="E390:K390" si="106">SUM(E385:E389)</f>
        <v>0</v>
      </c>
      <c r="F390" s="12">
        <f t="shared" si="106"/>
        <v>1161.93109</v>
      </c>
      <c r="G390" s="12">
        <f t="shared" si="106"/>
        <v>0</v>
      </c>
      <c r="H390" s="12">
        <f t="shared" si="106"/>
        <v>1161.93109</v>
      </c>
      <c r="I390" s="12">
        <f t="shared" si="106"/>
        <v>77.754099999999994</v>
      </c>
      <c r="J390" s="12">
        <f t="shared" si="106"/>
        <v>1089.5685859999999</v>
      </c>
      <c r="K390" s="12">
        <f t="shared" si="106"/>
        <v>1379.080843</v>
      </c>
    </row>
    <row r="391" spans="1:11" x14ac:dyDescent="0.3">
      <c r="A391" s="30" t="s">
        <v>81</v>
      </c>
      <c r="B391" s="6" t="s">
        <v>77</v>
      </c>
      <c r="C391" s="13">
        <v>2</v>
      </c>
      <c r="D391" s="7">
        <v>117.14243</v>
      </c>
      <c r="E391" s="7">
        <f>IF(C391=1,H391,0)</f>
        <v>0</v>
      </c>
      <c r="F391" s="7">
        <f>IF(C391=2,H391,0)</f>
        <v>87.856823000000006</v>
      </c>
      <c r="G391" s="7">
        <f>IF(C391=3,H391,0)</f>
        <v>0</v>
      </c>
      <c r="H391" s="7">
        <v>87.856823000000006</v>
      </c>
      <c r="I391" s="7">
        <v>94.131488000000004</v>
      </c>
      <c r="J391" s="7">
        <v>0</v>
      </c>
      <c r="K391" s="7">
        <v>117.14243</v>
      </c>
    </row>
    <row r="392" spans="1:11" ht="14.4" customHeight="1" x14ac:dyDescent="0.3">
      <c r="A392" s="30"/>
      <c r="B392" s="6" t="s">
        <v>82</v>
      </c>
      <c r="C392" s="13">
        <v>2</v>
      </c>
      <c r="D392" s="7">
        <v>9.9583189999999995</v>
      </c>
      <c r="E392" s="7">
        <f>IF(C392=1,H392,0)</f>
        <v>0</v>
      </c>
      <c r="F392" s="7">
        <f>IF(C392=2,H392,0)</f>
        <v>7.4687390000000002</v>
      </c>
      <c r="G392" s="7">
        <f>IF(C392=3,H392,0)</f>
        <v>0</v>
      </c>
      <c r="H392" s="7">
        <v>7.4687390000000002</v>
      </c>
      <c r="I392" s="7">
        <v>9.9583189999999995</v>
      </c>
      <c r="J392" s="7">
        <v>0</v>
      </c>
      <c r="K392" s="7">
        <v>9.9583189999999995</v>
      </c>
    </row>
    <row r="393" spans="1:11" x14ac:dyDescent="0.3">
      <c r="A393" s="30"/>
      <c r="B393" s="6" t="s">
        <v>103</v>
      </c>
      <c r="C393" s="13">
        <v>2</v>
      </c>
      <c r="D393" s="7">
        <v>126.58542199999999</v>
      </c>
      <c r="E393" s="7">
        <f>IF(C393=1,H393,0)</f>
        <v>0</v>
      </c>
      <c r="F393" s="7">
        <f>IF(C393=2,H393,0)</f>
        <v>94.939065999999997</v>
      </c>
      <c r="G393" s="7">
        <f>IF(C393=3,H393,0)</f>
        <v>0</v>
      </c>
      <c r="H393" s="7">
        <v>94.939065999999997</v>
      </c>
      <c r="I393" s="7">
        <v>0</v>
      </c>
      <c r="J393" s="7">
        <v>94.939065999999997</v>
      </c>
      <c r="K393" s="7">
        <v>126.58542199999999</v>
      </c>
    </row>
    <row r="394" spans="1:11" x14ac:dyDescent="0.3">
      <c r="A394" s="30"/>
      <c r="B394" s="6" t="s">
        <v>109</v>
      </c>
      <c r="C394" s="13">
        <v>2</v>
      </c>
      <c r="D394" s="7">
        <v>5.1930639999999997</v>
      </c>
      <c r="E394" s="7">
        <f>IF(C394=1,H394,0)</f>
        <v>0</v>
      </c>
      <c r="F394" s="7">
        <f>IF(C394=2,H394,0)</f>
        <v>3.8947980000000002</v>
      </c>
      <c r="G394" s="7">
        <f>IF(C394=3,H394,0)</f>
        <v>0</v>
      </c>
      <c r="H394" s="7">
        <v>3.8947980000000002</v>
      </c>
      <c r="I394" s="7">
        <v>3.3146000000000002E-2</v>
      </c>
      <c r="J394" s="7">
        <v>3.8616519999999999</v>
      </c>
      <c r="K394" s="7">
        <v>5.1930639999999997</v>
      </c>
    </row>
    <row r="395" spans="1:11" x14ac:dyDescent="0.3">
      <c r="A395" s="30"/>
      <c r="B395" s="6" t="s">
        <v>120</v>
      </c>
      <c r="C395" s="13">
        <v>2</v>
      </c>
      <c r="D395" s="7">
        <v>6.1961620000000002</v>
      </c>
      <c r="E395" s="7">
        <f>IF(C395=1,H395,0)</f>
        <v>0</v>
      </c>
      <c r="F395" s="7">
        <f>IF(C395=2,H395,0)</f>
        <v>4.6471210000000003</v>
      </c>
      <c r="G395" s="7">
        <f>IF(C395=3,H395,0)</f>
        <v>0</v>
      </c>
      <c r="H395" s="7">
        <v>4.6471210000000003</v>
      </c>
      <c r="I395" s="7">
        <v>6.1961620000000002</v>
      </c>
      <c r="J395" s="7">
        <v>0</v>
      </c>
      <c r="K395" s="7">
        <v>6.1961620000000002</v>
      </c>
    </row>
    <row r="396" spans="1:11" x14ac:dyDescent="0.3">
      <c r="A396" s="14" t="str">
        <f>CONCATENATE(A391," Total")</f>
        <v>Manzanita Chaparral Total</v>
      </c>
      <c r="B396" s="11"/>
      <c r="C396" s="25"/>
      <c r="D396" s="12">
        <f>SUM(D391:D395)</f>
        <v>265.07539700000001</v>
      </c>
      <c r="E396" s="12">
        <f t="shared" ref="E396:K396" si="107">SUM(E391:E395)</f>
        <v>0</v>
      </c>
      <c r="F396" s="12">
        <f t="shared" si="107"/>
        <v>198.80654700000002</v>
      </c>
      <c r="G396" s="12">
        <f t="shared" si="107"/>
        <v>0</v>
      </c>
      <c r="H396" s="12">
        <f t="shared" si="107"/>
        <v>198.80654700000002</v>
      </c>
      <c r="I396" s="12">
        <f t="shared" si="107"/>
        <v>110.31911500000001</v>
      </c>
      <c r="J396" s="12">
        <f t="shared" si="107"/>
        <v>98.800718000000003</v>
      </c>
      <c r="K396" s="12">
        <f t="shared" si="107"/>
        <v>265.07539700000001</v>
      </c>
    </row>
    <row r="397" spans="1:11" x14ac:dyDescent="0.3">
      <c r="A397" s="30" t="s">
        <v>42</v>
      </c>
      <c r="B397" s="6" t="s">
        <v>33</v>
      </c>
      <c r="C397" s="13">
        <v>1</v>
      </c>
      <c r="D397" s="7">
        <v>3767.3656369999999</v>
      </c>
      <c r="E397" s="7">
        <f>IF(C397=1,H397,0)</f>
        <v>3390.6290730000001</v>
      </c>
      <c r="F397" s="7">
        <f>IF(C397=2,H397,0)</f>
        <v>0</v>
      </c>
      <c r="G397" s="7">
        <f>IF(C397=3,H397,0)</f>
        <v>0</v>
      </c>
      <c r="H397" s="7">
        <v>3390.6290730000001</v>
      </c>
      <c r="I397" s="7">
        <v>2862.1617919999999</v>
      </c>
      <c r="J397" s="7">
        <v>528.46728099999996</v>
      </c>
      <c r="K397" s="7">
        <v>3767.3656350000001</v>
      </c>
    </row>
    <row r="398" spans="1:11" x14ac:dyDescent="0.3">
      <c r="A398" s="30"/>
      <c r="B398" s="6" t="s">
        <v>71</v>
      </c>
      <c r="C398" s="13">
        <v>1</v>
      </c>
      <c r="D398" s="7">
        <v>759.09494800000004</v>
      </c>
      <c r="E398" s="7">
        <f>IF(C398=1,H398,0)</f>
        <v>683.18545300000005</v>
      </c>
      <c r="F398" s="7">
        <f>IF(C398=2,H398,0)</f>
        <v>0</v>
      </c>
      <c r="G398" s="7">
        <f>IF(C398=3,H398,0)</f>
        <v>0</v>
      </c>
      <c r="H398" s="7">
        <v>683.18545300000005</v>
      </c>
      <c r="I398" s="7">
        <v>759.09368300000006</v>
      </c>
      <c r="J398" s="7">
        <v>0</v>
      </c>
      <c r="K398" s="7">
        <v>759.09494800000004</v>
      </c>
    </row>
    <row r="399" spans="1:11" x14ac:dyDescent="0.3">
      <c r="A399" s="30"/>
      <c r="B399" s="6" t="s">
        <v>114</v>
      </c>
      <c r="C399" s="13">
        <v>1</v>
      </c>
      <c r="D399" s="7">
        <v>4792.5459229999997</v>
      </c>
      <c r="E399" s="7">
        <f>IF(C399=1,H399,0)</f>
        <v>4313.2913310000004</v>
      </c>
      <c r="F399" s="7">
        <f>IF(C399=2,H399,0)</f>
        <v>0</v>
      </c>
      <c r="G399" s="7">
        <f>IF(C399=3,H399,0)</f>
        <v>0</v>
      </c>
      <c r="H399" s="7">
        <v>4313.2913310000004</v>
      </c>
      <c r="I399" s="7">
        <v>1658.8072099999999</v>
      </c>
      <c r="J399" s="7">
        <v>2654.484121</v>
      </c>
      <c r="K399" s="7">
        <v>4792.3697300000003</v>
      </c>
    </row>
    <row r="400" spans="1:11" x14ac:dyDescent="0.3">
      <c r="A400" s="30"/>
      <c r="B400" s="6" t="s">
        <v>120</v>
      </c>
      <c r="C400" s="13">
        <v>1</v>
      </c>
      <c r="D400" s="7">
        <v>314.59395599999999</v>
      </c>
      <c r="E400" s="7">
        <f>IF(C400=1,H400,0)</f>
        <v>283.13456000000002</v>
      </c>
      <c r="F400" s="7">
        <f>IF(C400=2,H400,0)</f>
        <v>0</v>
      </c>
      <c r="G400" s="7">
        <f>IF(C400=3,H400,0)</f>
        <v>0</v>
      </c>
      <c r="H400" s="7">
        <v>283.13456000000002</v>
      </c>
      <c r="I400" s="7">
        <v>299.92621700000001</v>
      </c>
      <c r="J400" s="7">
        <v>0</v>
      </c>
      <c r="K400" s="7">
        <v>314.59395599999999</v>
      </c>
    </row>
    <row r="401" spans="1:11" x14ac:dyDescent="0.3">
      <c r="A401" s="30"/>
      <c r="B401" s="6" t="s">
        <v>122</v>
      </c>
      <c r="C401" s="13">
        <v>1</v>
      </c>
      <c r="D401" s="7">
        <v>81.419702000000001</v>
      </c>
      <c r="E401" s="7">
        <f>IF(C401=1,H401,0)</f>
        <v>73.277732</v>
      </c>
      <c r="F401" s="7">
        <f>IF(C401=2,H401,0)</f>
        <v>0</v>
      </c>
      <c r="G401" s="7">
        <f>IF(C401=3,H401,0)</f>
        <v>0</v>
      </c>
      <c r="H401" s="7">
        <v>73.277732</v>
      </c>
      <c r="I401" s="7">
        <v>22.375827000000001</v>
      </c>
      <c r="J401" s="7">
        <v>50.901904999999999</v>
      </c>
      <c r="K401" s="7">
        <v>81.419702000000001</v>
      </c>
    </row>
    <row r="402" spans="1:11" x14ac:dyDescent="0.3">
      <c r="A402" s="14" t="str">
        <f>CONCATENATE(A397," Total")</f>
        <v>McNab Cypress Total</v>
      </c>
      <c r="B402" s="11"/>
      <c r="C402" s="25"/>
      <c r="D402" s="12">
        <f>SUM(D397:D401)</f>
        <v>9715.0201659999984</v>
      </c>
      <c r="E402" s="12">
        <f t="shared" ref="E402:K402" si="108">SUM(E397:E401)</f>
        <v>8743.5181490000014</v>
      </c>
      <c r="F402" s="12">
        <f t="shared" si="108"/>
        <v>0</v>
      </c>
      <c r="G402" s="12">
        <f t="shared" si="108"/>
        <v>0</v>
      </c>
      <c r="H402" s="12">
        <f t="shared" si="108"/>
        <v>8743.5181490000014</v>
      </c>
      <c r="I402" s="12">
        <f t="shared" si="108"/>
        <v>5602.3647289999999</v>
      </c>
      <c r="J402" s="12">
        <f t="shared" si="108"/>
        <v>3233.8533069999999</v>
      </c>
      <c r="K402" s="12">
        <f t="shared" si="108"/>
        <v>9714.8439710000002</v>
      </c>
    </row>
    <row r="403" spans="1:11" x14ac:dyDescent="0.3">
      <c r="A403" s="30" t="s">
        <v>90</v>
      </c>
      <c r="B403" s="6" t="s">
        <v>88</v>
      </c>
      <c r="C403" s="13">
        <v>2</v>
      </c>
      <c r="D403" s="7">
        <v>228.23337100000001</v>
      </c>
      <c r="E403" s="7">
        <f>IF(C403=1,H403,0)</f>
        <v>0</v>
      </c>
      <c r="F403" s="7">
        <f>IF(C403=2,H403,0)</f>
        <v>171.175028</v>
      </c>
      <c r="G403" s="7">
        <f>IF(C403=3,H403,0)</f>
        <v>0</v>
      </c>
      <c r="H403" s="7">
        <v>171.175028</v>
      </c>
      <c r="I403" s="7">
        <v>113.742851</v>
      </c>
      <c r="J403" s="7">
        <v>57.432177000000003</v>
      </c>
      <c r="K403" s="7">
        <v>176.89683500000001</v>
      </c>
    </row>
    <row r="404" spans="1:11" x14ac:dyDescent="0.3">
      <c r="A404" s="30"/>
      <c r="B404" s="6" t="s">
        <v>122</v>
      </c>
      <c r="C404" s="13">
        <v>2</v>
      </c>
      <c r="D404" s="7">
        <v>216.85670099999999</v>
      </c>
      <c r="E404" s="7">
        <f>IF(C404=1,H404,0)</f>
        <v>0</v>
      </c>
      <c r="F404" s="7">
        <f>IF(C404=2,H404,0)</f>
        <v>162.642526</v>
      </c>
      <c r="G404" s="7">
        <f>IF(C404=3,H404,0)</f>
        <v>0</v>
      </c>
      <c r="H404" s="7">
        <v>162.642526</v>
      </c>
      <c r="I404" s="7">
        <v>214.292641</v>
      </c>
      <c r="J404" s="7">
        <v>0</v>
      </c>
      <c r="K404" s="7">
        <v>216.85670200000001</v>
      </c>
    </row>
    <row r="405" spans="1:11" x14ac:dyDescent="0.3">
      <c r="A405" s="14" t="str">
        <f>CONCATENATE(A403," Total")</f>
        <v>Mixed Conifer - Pine Total</v>
      </c>
      <c r="B405" s="11"/>
      <c r="C405" s="25"/>
      <c r="D405" s="12">
        <f>SUM(D403:D404)</f>
        <v>445.09007199999996</v>
      </c>
      <c r="E405" s="12">
        <f t="shared" ref="E405:K405" si="109">SUM(E403:E404)</f>
        <v>0</v>
      </c>
      <c r="F405" s="12">
        <f t="shared" si="109"/>
        <v>333.81755399999997</v>
      </c>
      <c r="G405" s="12">
        <f t="shared" si="109"/>
        <v>0</v>
      </c>
      <c r="H405" s="12">
        <f t="shared" si="109"/>
        <v>333.81755399999997</v>
      </c>
      <c r="I405" s="12">
        <f t="shared" si="109"/>
        <v>328.03549199999998</v>
      </c>
      <c r="J405" s="12">
        <f t="shared" si="109"/>
        <v>57.432177000000003</v>
      </c>
      <c r="K405" s="12">
        <f t="shared" si="109"/>
        <v>393.75353700000005</v>
      </c>
    </row>
    <row r="406" spans="1:11" x14ac:dyDescent="0.3">
      <c r="A406" s="30" t="s">
        <v>11</v>
      </c>
      <c r="B406" s="6" t="s">
        <v>18</v>
      </c>
      <c r="C406" s="13">
        <v>2</v>
      </c>
      <c r="D406" s="7">
        <v>747.00592900000004</v>
      </c>
      <c r="E406" s="7">
        <f t="shared" ref="E406:E422" si="110">IF(C406=1,H406,0)</f>
        <v>0</v>
      </c>
      <c r="F406" s="7">
        <f t="shared" ref="F406:F422" si="111">IF(C406=2,H406,0)</f>
        <v>560.25444600000003</v>
      </c>
      <c r="G406" s="7">
        <f t="shared" ref="G406:G422" si="112">IF(C406=3,H406,0)</f>
        <v>0</v>
      </c>
      <c r="H406" s="7">
        <v>560.25444600000003</v>
      </c>
      <c r="I406" s="7">
        <v>178.425566</v>
      </c>
      <c r="J406" s="7">
        <v>381.82888100000002</v>
      </c>
      <c r="K406" s="7">
        <v>565.28827200000001</v>
      </c>
    </row>
    <row r="407" spans="1:11" x14ac:dyDescent="0.3">
      <c r="A407" s="30"/>
      <c r="B407" s="6" t="s">
        <v>49</v>
      </c>
      <c r="C407" s="13">
        <v>3</v>
      </c>
      <c r="D407" s="7">
        <v>15601.694847999999</v>
      </c>
      <c r="E407" s="7">
        <f t="shared" si="110"/>
        <v>0</v>
      </c>
      <c r="F407" s="7">
        <f t="shared" si="111"/>
        <v>0</v>
      </c>
      <c r="G407" s="7">
        <f t="shared" si="112"/>
        <v>7800.8474239999996</v>
      </c>
      <c r="H407" s="7">
        <v>7800.8474239999996</v>
      </c>
      <c r="I407" s="7">
        <v>4851.868563</v>
      </c>
      <c r="J407" s="7">
        <v>2948.9788610000001</v>
      </c>
      <c r="K407" s="7">
        <v>11598.615345</v>
      </c>
    </row>
    <row r="408" spans="1:11" x14ac:dyDescent="0.3">
      <c r="A408" s="30"/>
      <c r="B408" s="6" t="s">
        <v>71</v>
      </c>
      <c r="C408" s="13">
        <v>3</v>
      </c>
      <c r="D408" s="7">
        <v>15245.812180999999</v>
      </c>
      <c r="E408" s="7">
        <f t="shared" si="110"/>
        <v>0</v>
      </c>
      <c r="F408" s="7">
        <f t="shared" si="111"/>
        <v>0</v>
      </c>
      <c r="G408" s="7">
        <f t="shared" si="112"/>
        <v>7622.9060909999998</v>
      </c>
      <c r="H408" s="7">
        <v>7622.9060909999998</v>
      </c>
      <c r="I408" s="7">
        <v>8882.0582130000003</v>
      </c>
      <c r="J408" s="7">
        <v>0</v>
      </c>
      <c r="K408" s="7">
        <v>13328.670006</v>
      </c>
    </row>
    <row r="409" spans="1:11" x14ac:dyDescent="0.3">
      <c r="A409" s="30"/>
      <c r="B409" s="6" t="s">
        <v>73</v>
      </c>
      <c r="C409" s="13">
        <v>3</v>
      </c>
      <c r="D409" s="7">
        <v>5094.6292949999997</v>
      </c>
      <c r="E409" s="7">
        <f t="shared" si="110"/>
        <v>0</v>
      </c>
      <c r="F409" s="7">
        <f t="shared" si="111"/>
        <v>0</v>
      </c>
      <c r="G409" s="7">
        <f t="shared" si="112"/>
        <v>2547.314648</v>
      </c>
      <c r="H409" s="7">
        <v>2547.314648</v>
      </c>
      <c r="I409" s="7">
        <v>3984.0579130000001</v>
      </c>
      <c r="J409" s="7">
        <v>0</v>
      </c>
      <c r="K409" s="7">
        <v>4793.4272170000004</v>
      </c>
    </row>
    <row r="410" spans="1:11" x14ac:dyDescent="0.3">
      <c r="A410" s="30"/>
      <c r="B410" s="6" t="s">
        <v>77</v>
      </c>
      <c r="C410" s="13">
        <v>2</v>
      </c>
      <c r="D410" s="7">
        <v>19745.799443</v>
      </c>
      <c r="E410" s="7">
        <f t="shared" si="110"/>
        <v>0</v>
      </c>
      <c r="F410" s="7">
        <f t="shared" si="111"/>
        <v>14809.349582999999</v>
      </c>
      <c r="G410" s="7">
        <f t="shared" si="112"/>
        <v>0</v>
      </c>
      <c r="H410" s="7">
        <v>14809.349582999999</v>
      </c>
      <c r="I410" s="7">
        <v>10912.421291000001</v>
      </c>
      <c r="J410" s="7">
        <v>3896.9282920000001</v>
      </c>
      <c r="K410" s="7">
        <v>15572.052540999999</v>
      </c>
    </row>
    <row r="411" spans="1:11" x14ac:dyDescent="0.3">
      <c r="A411" s="30"/>
      <c r="B411" s="6" t="s">
        <v>82</v>
      </c>
      <c r="C411" s="13">
        <v>2</v>
      </c>
      <c r="D411" s="7">
        <v>34.961247999999998</v>
      </c>
      <c r="E411" s="7">
        <f t="shared" si="110"/>
        <v>0</v>
      </c>
      <c r="F411" s="7">
        <f t="shared" si="111"/>
        <v>26.220935999999998</v>
      </c>
      <c r="G411" s="7">
        <f t="shared" si="112"/>
        <v>0</v>
      </c>
      <c r="H411" s="7">
        <v>26.220935999999998</v>
      </c>
      <c r="I411" s="7">
        <v>34.961247999999998</v>
      </c>
      <c r="J411" s="7">
        <v>0</v>
      </c>
      <c r="K411" s="7">
        <v>34.961247999999998</v>
      </c>
    </row>
    <row r="412" spans="1:11" x14ac:dyDescent="0.3">
      <c r="A412" s="30"/>
      <c r="B412" s="6" t="s">
        <v>86</v>
      </c>
      <c r="C412" s="13">
        <v>3</v>
      </c>
      <c r="D412" s="7">
        <v>2559.3356920000001</v>
      </c>
      <c r="E412" s="7">
        <f t="shared" si="110"/>
        <v>0</v>
      </c>
      <c r="F412" s="7">
        <f t="shared" si="111"/>
        <v>0</v>
      </c>
      <c r="G412" s="7">
        <f t="shared" si="112"/>
        <v>1279.6678460000001</v>
      </c>
      <c r="H412" s="7">
        <v>1279.6678460000001</v>
      </c>
      <c r="I412" s="7">
        <v>2069.5152579999999</v>
      </c>
      <c r="J412" s="7">
        <v>0</v>
      </c>
      <c r="K412" s="7">
        <v>2381.8475189999999</v>
      </c>
    </row>
    <row r="413" spans="1:11" x14ac:dyDescent="0.3">
      <c r="A413" s="30"/>
      <c r="B413" s="6" t="s">
        <v>88</v>
      </c>
      <c r="C413" s="13">
        <v>2</v>
      </c>
      <c r="D413" s="7">
        <v>324.23582299999998</v>
      </c>
      <c r="E413" s="7">
        <f t="shared" si="110"/>
        <v>0</v>
      </c>
      <c r="F413" s="7">
        <f t="shared" si="111"/>
        <v>243.17686699999999</v>
      </c>
      <c r="G413" s="7">
        <f t="shared" si="112"/>
        <v>0</v>
      </c>
      <c r="H413" s="7">
        <v>243.17686699999999</v>
      </c>
      <c r="I413" s="7">
        <v>29.209271000000001</v>
      </c>
      <c r="J413" s="7">
        <v>213.96759700000001</v>
      </c>
      <c r="K413" s="7">
        <v>305.68170700000002</v>
      </c>
    </row>
    <row r="414" spans="1:11" x14ac:dyDescent="0.3">
      <c r="A414" s="30"/>
      <c r="B414" s="6" t="s">
        <v>94</v>
      </c>
      <c r="C414" s="13">
        <v>2</v>
      </c>
      <c r="D414" s="7">
        <v>564.97116300000005</v>
      </c>
      <c r="E414" s="7">
        <f t="shared" si="110"/>
        <v>0</v>
      </c>
      <c r="F414" s="7">
        <f t="shared" si="111"/>
        <v>423.72837199999998</v>
      </c>
      <c r="G414" s="7">
        <f t="shared" si="112"/>
        <v>0</v>
      </c>
      <c r="H414" s="7">
        <v>423.72837199999998</v>
      </c>
      <c r="I414" s="7">
        <v>469.164086</v>
      </c>
      <c r="J414" s="7">
        <v>0</v>
      </c>
      <c r="K414" s="7">
        <v>564.90496599999994</v>
      </c>
    </row>
    <row r="415" spans="1:11" x14ac:dyDescent="0.3">
      <c r="A415" s="30"/>
      <c r="B415" s="6" t="s">
        <v>100</v>
      </c>
      <c r="C415" s="13">
        <v>2</v>
      </c>
      <c r="D415" s="7">
        <v>2563.9809799999998</v>
      </c>
      <c r="E415" s="7">
        <f t="shared" si="110"/>
        <v>0</v>
      </c>
      <c r="F415" s="7">
        <f t="shared" si="111"/>
        <v>1922.985735</v>
      </c>
      <c r="G415" s="7">
        <f t="shared" si="112"/>
        <v>0</v>
      </c>
      <c r="H415" s="7">
        <v>1922.985735</v>
      </c>
      <c r="I415" s="7">
        <v>1446.54178</v>
      </c>
      <c r="J415" s="7">
        <v>476.44395500000002</v>
      </c>
      <c r="K415" s="7">
        <v>2225.552025</v>
      </c>
    </row>
    <row r="416" spans="1:11" x14ac:dyDescent="0.3">
      <c r="A416" s="30"/>
      <c r="B416" s="6" t="s">
        <v>101</v>
      </c>
      <c r="C416" s="13">
        <v>2</v>
      </c>
      <c r="D416" s="7">
        <v>8711.2154289999999</v>
      </c>
      <c r="E416" s="7">
        <f t="shared" si="110"/>
        <v>0</v>
      </c>
      <c r="F416" s="7">
        <f t="shared" si="111"/>
        <v>6533.411572</v>
      </c>
      <c r="G416" s="7">
        <f t="shared" si="112"/>
        <v>0</v>
      </c>
      <c r="H416" s="7">
        <v>6533.411572</v>
      </c>
      <c r="I416" s="7">
        <v>5551.8784619999997</v>
      </c>
      <c r="J416" s="7">
        <v>981.53310999999997</v>
      </c>
      <c r="K416" s="7">
        <v>7317.7349979999999</v>
      </c>
    </row>
    <row r="417" spans="1:11" x14ac:dyDescent="0.3">
      <c r="A417" s="30"/>
      <c r="B417" s="6" t="s">
        <v>103</v>
      </c>
      <c r="C417" s="13">
        <v>2</v>
      </c>
      <c r="D417" s="7">
        <v>3117.7562079999998</v>
      </c>
      <c r="E417" s="7">
        <f t="shared" si="110"/>
        <v>0</v>
      </c>
      <c r="F417" s="7">
        <f t="shared" si="111"/>
        <v>2338.3171560000001</v>
      </c>
      <c r="G417" s="7">
        <f t="shared" si="112"/>
        <v>0</v>
      </c>
      <c r="H417" s="7">
        <v>2338.3171560000001</v>
      </c>
      <c r="I417" s="7">
        <v>369.18043299999999</v>
      </c>
      <c r="J417" s="7">
        <v>1969.1367230000001</v>
      </c>
      <c r="K417" s="7">
        <v>2622.5738849999998</v>
      </c>
    </row>
    <row r="418" spans="1:11" x14ac:dyDescent="0.3">
      <c r="A418" s="30"/>
      <c r="B418" s="6" t="s">
        <v>109</v>
      </c>
      <c r="C418" s="13">
        <v>2</v>
      </c>
      <c r="D418" s="7">
        <v>120.54305600000001</v>
      </c>
      <c r="E418" s="7">
        <f t="shared" si="110"/>
        <v>0</v>
      </c>
      <c r="F418" s="7">
        <f t="shared" si="111"/>
        <v>90.407291999999998</v>
      </c>
      <c r="G418" s="7">
        <f t="shared" si="112"/>
        <v>0</v>
      </c>
      <c r="H418" s="7">
        <v>90.407291999999998</v>
      </c>
      <c r="I418" s="7">
        <v>59.9467</v>
      </c>
      <c r="J418" s="7">
        <v>30.460591999999998</v>
      </c>
      <c r="K418" s="7">
        <v>120.54306099999999</v>
      </c>
    </row>
    <row r="419" spans="1:11" x14ac:dyDescent="0.3">
      <c r="A419" s="30"/>
      <c r="B419" s="6" t="s">
        <v>114</v>
      </c>
      <c r="C419" s="13">
        <v>2</v>
      </c>
      <c r="D419" s="7">
        <v>13230.171049</v>
      </c>
      <c r="E419" s="7">
        <f t="shared" si="110"/>
        <v>0</v>
      </c>
      <c r="F419" s="7">
        <f t="shared" si="111"/>
        <v>9922.6282859999992</v>
      </c>
      <c r="G419" s="7">
        <f t="shared" si="112"/>
        <v>0</v>
      </c>
      <c r="H419" s="7">
        <v>9922.6282859999992</v>
      </c>
      <c r="I419" s="7">
        <v>3269.9314760000002</v>
      </c>
      <c r="J419" s="7">
        <v>6652.6968100000004</v>
      </c>
      <c r="K419" s="7">
        <v>10066.522781</v>
      </c>
    </row>
    <row r="420" spans="1:11" x14ac:dyDescent="0.3">
      <c r="A420" s="30"/>
      <c r="B420" s="6" t="s">
        <v>117</v>
      </c>
      <c r="C420" s="13">
        <v>2</v>
      </c>
      <c r="D420" s="7">
        <v>139.91114099999999</v>
      </c>
      <c r="E420" s="7">
        <f t="shared" si="110"/>
        <v>0</v>
      </c>
      <c r="F420" s="7">
        <f t="shared" si="111"/>
        <v>104.933356</v>
      </c>
      <c r="G420" s="7">
        <f t="shared" si="112"/>
        <v>0</v>
      </c>
      <c r="H420" s="7">
        <v>104.933356</v>
      </c>
      <c r="I420" s="7">
        <v>122.400784</v>
      </c>
      <c r="J420" s="7">
        <v>0</v>
      </c>
      <c r="K420" s="7">
        <v>139.91113799999999</v>
      </c>
    </row>
    <row r="421" spans="1:11" x14ac:dyDescent="0.3">
      <c r="A421" s="30"/>
      <c r="B421" s="6" t="s">
        <v>119</v>
      </c>
      <c r="C421" s="13">
        <v>3</v>
      </c>
      <c r="D421" s="7">
        <v>4083.3382320000001</v>
      </c>
      <c r="E421" s="7">
        <f t="shared" si="110"/>
        <v>0</v>
      </c>
      <c r="F421" s="7">
        <f t="shared" si="111"/>
        <v>0</v>
      </c>
      <c r="G421" s="7">
        <f t="shared" si="112"/>
        <v>2041.669116</v>
      </c>
      <c r="H421" s="7">
        <v>2041.669116</v>
      </c>
      <c r="I421" s="7">
        <v>2287.2519240000001</v>
      </c>
      <c r="J421" s="7">
        <v>0</v>
      </c>
      <c r="K421" s="7">
        <v>2711.444399</v>
      </c>
    </row>
    <row r="422" spans="1:11" x14ac:dyDescent="0.3">
      <c r="A422" s="30"/>
      <c r="B422" s="6" t="s">
        <v>120</v>
      </c>
      <c r="C422" s="13">
        <v>2</v>
      </c>
      <c r="D422" s="7">
        <v>68.230692000000005</v>
      </c>
      <c r="E422" s="7">
        <f t="shared" si="110"/>
        <v>0</v>
      </c>
      <c r="F422" s="7">
        <f t="shared" si="111"/>
        <v>51.173018999999996</v>
      </c>
      <c r="G422" s="7">
        <f t="shared" si="112"/>
        <v>0</v>
      </c>
      <c r="H422" s="7">
        <v>51.173018999999996</v>
      </c>
      <c r="I422" s="7">
        <v>36.431992999999999</v>
      </c>
      <c r="J422" s="7">
        <v>14.741026</v>
      </c>
      <c r="K422" s="7">
        <v>64.574832000000001</v>
      </c>
    </row>
    <row r="423" spans="1:11" x14ac:dyDescent="0.3">
      <c r="A423" s="14" t="str">
        <f>CONCATENATE(A406," Total")</f>
        <v>Moderate Grasslands Total</v>
      </c>
      <c r="B423" s="11"/>
      <c r="C423" s="25"/>
      <c r="D423" s="12">
        <f>SUM(D406:D422)</f>
        <v>91953.59240899999</v>
      </c>
      <c r="E423" s="12">
        <f t="shared" ref="E423:K423" si="113">SUM(E406:E422)</f>
        <v>0</v>
      </c>
      <c r="F423" s="12">
        <f t="shared" si="113"/>
        <v>37026.586620000002</v>
      </c>
      <c r="G423" s="12">
        <f t="shared" si="113"/>
        <v>21292.405125000001</v>
      </c>
      <c r="H423" s="12">
        <f t="shared" si="113"/>
        <v>58318.991744999992</v>
      </c>
      <c r="I423" s="12">
        <f t="shared" si="113"/>
        <v>44555.244960999997</v>
      </c>
      <c r="J423" s="12">
        <f t="shared" si="113"/>
        <v>17566.715846999999</v>
      </c>
      <c r="K423" s="12">
        <f t="shared" si="113"/>
        <v>74414.305939999991</v>
      </c>
    </row>
    <row r="424" spans="1:11" x14ac:dyDescent="0.3">
      <c r="A424" s="30" t="s">
        <v>56</v>
      </c>
      <c r="B424" s="6" t="s">
        <v>49</v>
      </c>
      <c r="C424" s="13">
        <v>2</v>
      </c>
      <c r="D424" s="7">
        <v>164.200728</v>
      </c>
      <c r="E424" s="7">
        <f t="shared" ref="E424:E432" si="114">IF(C424=1,H424,0)</f>
        <v>0</v>
      </c>
      <c r="F424" s="7">
        <f t="shared" ref="F424:F432" si="115">IF(C424=2,H424,0)</f>
        <v>123.15054600000001</v>
      </c>
      <c r="G424" s="7">
        <f t="shared" ref="G424:G432" si="116">IF(C424=3,H424,0)</f>
        <v>0</v>
      </c>
      <c r="H424" s="7">
        <v>123.15054600000001</v>
      </c>
      <c r="I424" s="7">
        <v>0</v>
      </c>
      <c r="J424" s="7">
        <v>123.15054600000001</v>
      </c>
      <c r="K424" s="7">
        <v>159.17410599999999</v>
      </c>
    </row>
    <row r="425" spans="1:11" x14ac:dyDescent="0.3">
      <c r="A425" s="30"/>
      <c r="B425" s="6" t="s">
        <v>84</v>
      </c>
      <c r="C425" s="13">
        <v>2</v>
      </c>
      <c r="D425" s="7">
        <v>32.870333000000002</v>
      </c>
      <c r="E425" s="7">
        <f t="shared" si="114"/>
        <v>0</v>
      </c>
      <c r="F425" s="7">
        <f t="shared" si="115"/>
        <v>24.652750000000001</v>
      </c>
      <c r="G425" s="7">
        <f t="shared" si="116"/>
        <v>0</v>
      </c>
      <c r="H425" s="7">
        <v>24.652750000000001</v>
      </c>
      <c r="I425" s="7">
        <v>0</v>
      </c>
      <c r="J425" s="7">
        <v>24.652750000000001</v>
      </c>
      <c r="K425" s="7">
        <v>32.18206</v>
      </c>
    </row>
    <row r="426" spans="1:11" x14ac:dyDescent="0.3">
      <c r="A426" s="30"/>
      <c r="B426" s="6" t="s">
        <v>88</v>
      </c>
      <c r="C426" s="13">
        <v>2</v>
      </c>
      <c r="D426" s="7">
        <v>222.50035500000001</v>
      </c>
      <c r="E426" s="7">
        <f t="shared" si="114"/>
        <v>0</v>
      </c>
      <c r="F426" s="7">
        <f t="shared" si="115"/>
        <v>166.87526600000001</v>
      </c>
      <c r="G426" s="7">
        <f t="shared" si="116"/>
        <v>0</v>
      </c>
      <c r="H426" s="7">
        <v>166.87526600000001</v>
      </c>
      <c r="I426" s="7">
        <v>0</v>
      </c>
      <c r="J426" s="7">
        <v>166.87526600000001</v>
      </c>
      <c r="K426" s="7">
        <v>197.91752600000001</v>
      </c>
    </row>
    <row r="427" spans="1:11" x14ac:dyDescent="0.3">
      <c r="A427" s="30"/>
      <c r="B427" s="6" t="s">
        <v>97</v>
      </c>
      <c r="C427" s="13">
        <v>2</v>
      </c>
      <c r="D427" s="7">
        <v>51.885753000000001</v>
      </c>
      <c r="E427" s="7">
        <f t="shared" si="114"/>
        <v>0</v>
      </c>
      <c r="F427" s="7">
        <f t="shared" si="115"/>
        <v>38.914313999999997</v>
      </c>
      <c r="G427" s="7">
        <f t="shared" si="116"/>
        <v>0</v>
      </c>
      <c r="H427" s="7">
        <v>38.914313999999997</v>
      </c>
      <c r="I427" s="7">
        <v>0</v>
      </c>
      <c r="J427" s="7">
        <v>38.914313999999997</v>
      </c>
      <c r="K427" s="7">
        <v>43.854320999999999</v>
      </c>
    </row>
    <row r="428" spans="1:11" x14ac:dyDescent="0.3">
      <c r="A428" s="30"/>
      <c r="B428" s="6" t="s">
        <v>114</v>
      </c>
      <c r="C428" s="13">
        <v>3</v>
      </c>
      <c r="D428" s="7">
        <v>32259.762478000001</v>
      </c>
      <c r="E428" s="7">
        <f t="shared" si="114"/>
        <v>0</v>
      </c>
      <c r="F428" s="7">
        <f t="shared" si="115"/>
        <v>0</v>
      </c>
      <c r="G428" s="7">
        <f t="shared" si="116"/>
        <v>16129.881239</v>
      </c>
      <c r="H428" s="7">
        <v>16129.881239</v>
      </c>
      <c r="I428" s="7">
        <v>9110.7895410000001</v>
      </c>
      <c r="J428" s="7">
        <v>7019.0916980000002</v>
      </c>
      <c r="K428" s="7">
        <v>20393.139620999998</v>
      </c>
    </row>
    <row r="429" spans="1:11" x14ac:dyDescent="0.3">
      <c r="A429" s="30"/>
      <c r="B429" s="6" t="s">
        <v>117</v>
      </c>
      <c r="C429" s="13">
        <v>2</v>
      </c>
      <c r="D429" s="7">
        <v>581.36095499999999</v>
      </c>
      <c r="E429" s="7">
        <f t="shared" si="114"/>
        <v>0</v>
      </c>
      <c r="F429" s="7">
        <f t="shared" si="115"/>
        <v>436.02071599999999</v>
      </c>
      <c r="G429" s="7">
        <f t="shared" si="116"/>
        <v>0</v>
      </c>
      <c r="H429" s="7">
        <v>436.02071599999999</v>
      </c>
      <c r="I429" s="7">
        <v>193.74484699999999</v>
      </c>
      <c r="J429" s="7">
        <v>242.275869</v>
      </c>
      <c r="K429" s="7">
        <v>449.65466099999998</v>
      </c>
    </row>
    <row r="430" spans="1:11" x14ac:dyDescent="0.3">
      <c r="A430" s="30"/>
      <c r="B430" s="6" t="s">
        <v>118</v>
      </c>
      <c r="C430" s="13">
        <v>2</v>
      </c>
      <c r="D430" s="7">
        <v>14.980914</v>
      </c>
      <c r="E430" s="7">
        <f t="shared" si="114"/>
        <v>0</v>
      </c>
      <c r="F430" s="7">
        <f t="shared" si="115"/>
        <v>11.235685</v>
      </c>
      <c r="G430" s="7">
        <f t="shared" si="116"/>
        <v>0</v>
      </c>
      <c r="H430" s="7">
        <v>11.235685</v>
      </c>
      <c r="I430" s="7">
        <v>1.6760429999999999</v>
      </c>
      <c r="J430" s="7">
        <v>9.5596420000000002</v>
      </c>
      <c r="K430" s="7">
        <v>11.689679</v>
      </c>
    </row>
    <row r="431" spans="1:11" x14ac:dyDescent="0.3">
      <c r="A431" s="30"/>
      <c r="B431" s="6" t="s">
        <v>120</v>
      </c>
      <c r="C431" s="13">
        <v>2</v>
      </c>
      <c r="D431" s="7">
        <v>2211.3734119999999</v>
      </c>
      <c r="E431" s="7">
        <f t="shared" si="114"/>
        <v>0</v>
      </c>
      <c r="F431" s="7">
        <f t="shared" si="115"/>
        <v>1658.5300589999999</v>
      </c>
      <c r="G431" s="7">
        <f t="shared" si="116"/>
        <v>0</v>
      </c>
      <c r="H431" s="7">
        <v>1658.5300589999999</v>
      </c>
      <c r="I431" s="7">
        <v>328.74309199999999</v>
      </c>
      <c r="J431" s="7">
        <v>1329.786967</v>
      </c>
      <c r="K431" s="7">
        <v>1770.2947369999999</v>
      </c>
    </row>
    <row r="432" spans="1:11" x14ac:dyDescent="0.3">
      <c r="A432" s="30"/>
      <c r="B432" s="6" t="s">
        <v>122</v>
      </c>
      <c r="C432" s="13">
        <v>2</v>
      </c>
      <c r="D432" s="7">
        <v>2637.7412960000001</v>
      </c>
      <c r="E432" s="7">
        <f t="shared" si="114"/>
        <v>0</v>
      </c>
      <c r="F432" s="7">
        <f t="shared" si="115"/>
        <v>1978.3059720000001</v>
      </c>
      <c r="G432" s="7">
        <f t="shared" si="116"/>
        <v>0</v>
      </c>
      <c r="H432" s="7">
        <v>1978.3059720000001</v>
      </c>
      <c r="I432" s="7">
        <v>586.59232399999996</v>
      </c>
      <c r="J432" s="7">
        <v>1391.7136479999999</v>
      </c>
      <c r="K432" s="7">
        <v>2139.6495070000001</v>
      </c>
    </row>
    <row r="433" spans="1:11" x14ac:dyDescent="0.3">
      <c r="A433" s="14" t="str">
        <f>CONCATENATE(A424," Total")</f>
        <v>Montane Mixed Hardwood Total</v>
      </c>
      <c r="B433" s="11"/>
      <c r="C433" s="25"/>
      <c r="D433" s="12">
        <f>SUM(D424:D432)</f>
        <v>38176.676224000003</v>
      </c>
      <c r="E433" s="12">
        <f t="shared" ref="E433:K433" si="117">SUM(E424:E432)</f>
        <v>0</v>
      </c>
      <c r="F433" s="12">
        <f t="shared" si="117"/>
        <v>4437.6853080000001</v>
      </c>
      <c r="G433" s="12">
        <f t="shared" si="117"/>
        <v>16129.881239</v>
      </c>
      <c r="H433" s="12">
        <f t="shared" si="117"/>
        <v>20567.566547000002</v>
      </c>
      <c r="I433" s="12">
        <f t="shared" si="117"/>
        <v>10221.545846999999</v>
      </c>
      <c r="J433" s="12">
        <f t="shared" si="117"/>
        <v>10346.020700000001</v>
      </c>
      <c r="K433" s="12">
        <f t="shared" si="117"/>
        <v>25197.556217999998</v>
      </c>
    </row>
    <row r="434" spans="1:11" x14ac:dyDescent="0.3">
      <c r="A434" s="30" t="s">
        <v>57</v>
      </c>
      <c r="B434" s="6" t="s">
        <v>49</v>
      </c>
      <c r="C434" s="13">
        <v>2</v>
      </c>
      <c r="D434" s="7">
        <v>32.403399</v>
      </c>
      <c r="E434" s="7">
        <f>IF(C434=1,H434,0)</f>
        <v>0</v>
      </c>
      <c r="F434" s="7">
        <f>IF(C434=2,H434,0)</f>
        <v>24.302548999999999</v>
      </c>
      <c r="G434" s="7">
        <f>IF(C434=3,H434,0)</f>
        <v>0</v>
      </c>
      <c r="H434" s="7">
        <v>24.302548999999999</v>
      </c>
      <c r="I434" s="7">
        <v>24.572793000000001</v>
      </c>
      <c r="J434" s="7">
        <v>0</v>
      </c>
      <c r="K434" s="7">
        <v>31.583656000000001</v>
      </c>
    </row>
    <row r="435" spans="1:11" x14ac:dyDescent="0.3">
      <c r="A435" s="30"/>
      <c r="B435" s="6" t="s">
        <v>100</v>
      </c>
      <c r="C435" s="13">
        <v>2</v>
      </c>
      <c r="D435" s="7">
        <v>46.473297000000002</v>
      </c>
      <c r="E435" s="7">
        <f>IF(C435=1,H435,0)</f>
        <v>0</v>
      </c>
      <c r="F435" s="7">
        <f>IF(C435=2,H435,0)</f>
        <v>34.854973000000001</v>
      </c>
      <c r="G435" s="7">
        <f>IF(C435=3,H435,0)</f>
        <v>0</v>
      </c>
      <c r="H435" s="7">
        <v>34.854973000000001</v>
      </c>
      <c r="I435" s="7">
        <v>33.225541999999997</v>
      </c>
      <c r="J435" s="7">
        <v>1.6294310000000001</v>
      </c>
      <c r="K435" s="7">
        <v>46.473297000000002</v>
      </c>
    </row>
    <row r="436" spans="1:11" x14ac:dyDescent="0.3">
      <c r="A436" s="30"/>
      <c r="B436" s="6" t="s">
        <v>101</v>
      </c>
      <c r="C436" s="13">
        <v>2</v>
      </c>
      <c r="D436" s="7">
        <v>5.3007569999999999</v>
      </c>
      <c r="E436" s="7">
        <f>IF(C436=1,H436,0)</f>
        <v>0</v>
      </c>
      <c r="F436" s="7">
        <f>IF(C436=2,H436,0)</f>
        <v>3.975568</v>
      </c>
      <c r="G436" s="7">
        <f>IF(C436=3,H436,0)</f>
        <v>0</v>
      </c>
      <c r="H436" s="7">
        <v>3.975568</v>
      </c>
      <c r="I436" s="7">
        <v>0</v>
      </c>
      <c r="J436" s="7">
        <v>3.975568</v>
      </c>
      <c r="K436" s="7">
        <v>5.3007569999999999</v>
      </c>
    </row>
    <row r="437" spans="1:11" x14ac:dyDescent="0.3">
      <c r="A437" s="30"/>
      <c r="B437" s="6" t="s">
        <v>114</v>
      </c>
      <c r="C437" s="13">
        <v>2</v>
      </c>
      <c r="D437" s="7">
        <v>19.658518000000001</v>
      </c>
      <c r="E437" s="7">
        <f>IF(C437=1,H437,0)</f>
        <v>0</v>
      </c>
      <c r="F437" s="7">
        <f>IF(C437=2,H437,0)</f>
        <v>14.743888999999999</v>
      </c>
      <c r="G437" s="7">
        <f>IF(C437=3,H437,0)</f>
        <v>0</v>
      </c>
      <c r="H437" s="7">
        <v>14.743888999999999</v>
      </c>
      <c r="I437" s="7">
        <v>14.947763</v>
      </c>
      <c r="J437" s="7">
        <v>0</v>
      </c>
      <c r="K437" s="7">
        <v>19.345008</v>
      </c>
    </row>
    <row r="438" spans="1:11" x14ac:dyDescent="0.3">
      <c r="A438" s="14" t="str">
        <f>CONCATENATE(A434," Total")</f>
        <v>Monterey Cypress Total</v>
      </c>
      <c r="B438" s="11"/>
      <c r="C438" s="25"/>
      <c r="D438" s="12">
        <f>SUM(D434:D437)</f>
        <v>103.83597100000001</v>
      </c>
      <c r="E438" s="12">
        <f>SUM(E434:E437)</f>
        <v>0</v>
      </c>
      <c r="F438" s="12">
        <f t="shared" ref="F438:K438" si="118">SUM(F434:F437)</f>
        <v>77.876979000000006</v>
      </c>
      <c r="G438" s="12">
        <f t="shared" si="118"/>
        <v>0</v>
      </c>
      <c r="H438" s="12">
        <f t="shared" si="118"/>
        <v>77.876979000000006</v>
      </c>
      <c r="I438" s="12">
        <f t="shared" si="118"/>
        <v>72.746097999999989</v>
      </c>
      <c r="J438" s="12">
        <f t="shared" si="118"/>
        <v>5.6049990000000003</v>
      </c>
      <c r="K438" s="12">
        <f t="shared" si="118"/>
        <v>102.702718</v>
      </c>
    </row>
    <row r="439" spans="1:11" x14ac:dyDescent="0.3">
      <c r="A439" s="30" t="s">
        <v>58</v>
      </c>
      <c r="B439" s="6" t="s">
        <v>49</v>
      </c>
      <c r="C439" s="13">
        <v>3</v>
      </c>
      <c r="D439" s="7">
        <v>1.2113000000000001E-2</v>
      </c>
      <c r="E439" s="7">
        <f t="shared" ref="E439:E447" si="119">IF(C439=1,H439,0)</f>
        <v>0</v>
      </c>
      <c r="F439" s="7">
        <f t="shared" ref="F439:F447" si="120">IF(C439=2,H439,0)</f>
        <v>0</v>
      </c>
      <c r="G439" s="7">
        <f t="shared" ref="G439:G447" si="121">IF(C439=3,H439,0)</f>
        <v>6.0569999999999999E-3</v>
      </c>
      <c r="H439" s="7">
        <v>6.0569999999999999E-3</v>
      </c>
      <c r="I439" s="7">
        <v>0</v>
      </c>
      <c r="J439" s="7">
        <v>6.0569999999999999E-3</v>
      </c>
      <c r="K439" s="7">
        <v>1.2113000000000001E-2</v>
      </c>
    </row>
    <row r="440" spans="1:11" x14ac:dyDescent="0.3">
      <c r="A440" s="30"/>
      <c r="B440" s="6" t="s">
        <v>71</v>
      </c>
      <c r="C440" s="13">
        <v>3</v>
      </c>
      <c r="D440" s="7">
        <v>11.997591999999999</v>
      </c>
      <c r="E440" s="7">
        <f t="shared" si="119"/>
        <v>0</v>
      </c>
      <c r="F440" s="7">
        <f t="shared" si="120"/>
        <v>0</v>
      </c>
      <c r="G440" s="7">
        <f t="shared" si="121"/>
        <v>5.9987959999999996</v>
      </c>
      <c r="H440" s="7">
        <v>5.9987959999999996</v>
      </c>
      <c r="I440" s="7">
        <v>11.997591999999999</v>
      </c>
      <c r="J440" s="7">
        <v>0</v>
      </c>
      <c r="K440" s="7">
        <v>11.918535</v>
      </c>
    </row>
    <row r="441" spans="1:11" x14ac:dyDescent="0.3">
      <c r="A441" s="30"/>
      <c r="B441" s="6" t="s">
        <v>73</v>
      </c>
      <c r="C441" s="13">
        <v>3</v>
      </c>
      <c r="D441" s="7">
        <v>720.89043400000003</v>
      </c>
      <c r="E441" s="7">
        <f t="shared" si="119"/>
        <v>0</v>
      </c>
      <c r="F441" s="7">
        <f t="shared" si="120"/>
        <v>0</v>
      </c>
      <c r="G441" s="7">
        <f t="shared" si="121"/>
        <v>360.44521700000001</v>
      </c>
      <c r="H441" s="7">
        <v>360.44521700000001</v>
      </c>
      <c r="I441" s="7">
        <v>675.72673899999995</v>
      </c>
      <c r="J441" s="7">
        <v>0</v>
      </c>
      <c r="K441" s="7">
        <v>685.71500800000001</v>
      </c>
    </row>
    <row r="442" spans="1:11" x14ac:dyDescent="0.3">
      <c r="A442" s="30"/>
      <c r="B442" s="6" t="s">
        <v>86</v>
      </c>
      <c r="C442" s="13">
        <v>3</v>
      </c>
      <c r="D442" s="7">
        <v>815.21767899999998</v>
      </c>
      <c r="E442" s="7">
        <f t="shared" si="119"/>
        <v>0</v>
      </c>
      <c r="F442" s="7">
        <f t="shared" si="120"/>
        <v>0</v>
      </c>
      <c r="G442" s="7">
        <f t="shared" si="121"/>
        <v>407.60883999999999</v>
      </c>
      <c r="H442" s="7">
        <v>407.60883999999999</v>
      </c>
      <c r="I442" s="7">
        <v>802.72709899999995</v>
      </c>
      <c r="J442" s="7">
        <v>0</v>
      </c>
      <c r="K442" s="7">
        <v>810.715506</v>
      </c>
    </row>
    <row r="443" spans="1:11" x14ac:dyDescent="0.3">
      <c r="A443" s="30"/>
      <c r="B443" s="6" t="s">
        <v>94</v>
      </c>
      <c r="C443" s="13">
        <v>3</v>
      </c>
      <c r="D443" s="7">
        <v>92.567657999999994</v>
      </c>
      <c r="E443" s="7">
        <f t="shared" si="119"/>
        <v>0</v>
      </c>
      <c r="F443" s="7">
        <f t="shared" si="120"/>
        <v>0</v>
      </c>
      <c r="G443" s="7">
        <f t="shared" si="121"/>
        <v>46.283828999999997</v>
      </c>
      <c r="H443" s="7">
        <v>46.283828999999997</v>
      </c>
      <c r="I443" s="7">
        <v>88.056690000000003</v>
      </c>
      <c r="J443" s="7">
        <v>0</v>
      </c>
      <c r="K443" s="7">
        <v>92.567657999999994</v>
      </c>
    </row>
    <row r="444" spans="1:11" x14ac:dyDescent="0.3">
      <c r="A444" s="30"/>
      <c r="B444" s="6" t="s">
        <v>100</v>
      </c>
      <c r="C444" s="13">
        <v>1</v>
      </c>
      <c r="D444" s="7">
        <v>589.48713499999997</v>
      </c>
      <c r="E444" s="7">
        <f t="shared" si="119"/>
        <v>530.53842199999997</v>
      </c>
      <c r="F444" s="7">
        <f t="shared" si="120"/>
        <v>0</v>
      </c>
      <c r="G444" s="7">
        <f t="shared" si="121"/>
        <v>0</v>
      </c>
      <c r="H444" s="7">
        <v>530.53842199999997</v>
      </c>
      <c r="I444" s="7">
        <v>262.85215199999999</v>
      </c>
      <c r="J444" s="7">
        <v>267.68626999999998</v>
      </c>
      <c r="K444" s="7">
        <v>542.49131399999999</v>
      </c>
    </row>
    <row r="445" spans="1:11" x14ac:dyDescent="0.3">
      <c r="A445" s="30"/>
      <c r="B445" s="6" t="s">
        <v>101</v>
      </c>
      <c r="C445" s="13">
        <v>3</v>
      </c>
      <c r="D445" s="7">
        <v>180.80430999999999</v>
      </c>
      <c r="E445" s="7">
        <f t="shared" si="119"/>
        <v>0</v>
      </c>
      <c r="F445" s="7">
        <f t="shared" si="120"/>
        <v>0</v>
      </c>
      <c r="G445" s="7">
        <f t="shared" si="121"/>
        <v>90.402154999999993</v>
      </c>
      <c r="H445" s="7">
        <v>90.402154999999993</v>
      </c>
      <c r="I445" s="7">
        <v>15.313648000000001</v>
      </c>
      <c r="J445" s="7">
        <v>75.088507000000007</v>
      </c>
      <c r="K445" s="7">
        <v>180.80430999999999</v>
      </c>
    </row>
    <row r="446" spans="1:11" x14ac:dyDescent="0.3">
      <c r="A446" s="30"/>
      <c r="B446" s="6" t="s">
        <v>103</v>
      </c>
      <c r="C446" s="13">
        <v>3</v>
      </c>
      <c r="D446" s="7">
        <v>10.494767</v>
      </c>
      <c r="E446" s="7">
        <f t="shared" si="119"/>
        <v>0</v>
      </c>
      <c r="F446" s="7">
        <f t="shared" si="120"/>
        <v>0</v>
      </c>
      <c r="G446" s="7">
        <f t="shared" si="121"/>
        <v>5.2473830000000001</v>
      </c>
      <c r="H446" s="7">
        <v>5.2473830000000001</v>
      </c>
      <c r="I446" s="7">
        <v>0</v>
      </c>
      <c r="J446" s="7">
        <v>5.2473830000000001</v>
      </c>
      <c r="K446" s="7">
        <v>10.029104</v>
      </c>
    </row>
    <row r="447" spans="1:11" x14ac:dyDescent="0.3">
      <c r="A447" s="30"/>
      <c r="B447" s="6" t="s">
        <v>114</v>
      </c>
      <c r="C447" s="13">
        <v>3</v>
      </c>
      <c r="D447" s="7">
        <v>149.641693</v>
      </c>
      <c r="E447" s="7">
        <f t="shared" si="119"/>
        <v>0</v>
      </c>
      <c r="F447" s="7">
        <f t="shared" si="120"/>
        <v>0</v>
      </c>
      <c r="G447" s="7">
        <f t="shared" si="121"/>
        <v>74.820846000000003</v>
      </c>
      <c r="H447" s="7">
        <v>74.820846000000003</v>
      </c>
      <c r="I447" s="7">
        <v>22.590484</v>
      </c>
      <c r="J447" s="7">
        <v>52.230362</v>
      </c>
      <c r="K447" s="7">
        <v>132.87227899999999</v>
      </c>
    </row>
    <row r="448" spans="1:11" x14ac:dyDescent="0.3">
      <c r="A448" s="23" t="str">
        <f>CONCATENATE(A439," Total")</f>
        <v>Monterey Pine Total</v>
      </c>
      <c r="B448" s="11"/>
      <c r="C448" s="25"/>
      <c r="D448" s="12">
        <f>SUM(D439:D447)</f>
        <v>2571.1133810000001</v>
      </c>
      <c r="E448" s="12">
        <f>SUM(E439:E447)</f>
        <v>530.53842199999997</v>
      </c>
      <c r="F448" s="12">
        <f t="shared" ref="F448:K448" si="122">SUM(F439:F447)</f>
        <v>0</v>
      </c>
      <c r="G448" s="12">
        <f>SUM(G439:G447)</f>
        <v>990.81312299999991</v>
      </c>
      <c r="H448" s="12">
        <f t="shared" si="122"/>
        <v>1521.3515449999998</v>
      </c>
      <c r="I448" s="12">
        <f t="shared" si="122"/>
        <v>1879.264404</v>
      </c>
      <c r="J448" s="12">
        <f t="shared" si="122"/>
        <v>400.258579</v>
      </c>
      <c r="K448" s="12">
        <f t="shared" si="122"/>
        <v>2467.1258270000003</v>
      </c>
    </row>
    <row r="449" spans="1:11" x14ac:dyDescent="0.3">
      <c r="A449" s="30" t="s">
        <v>59</v>
      </c>
      <c r="B449" s="6" t="s">
        <v>49</v>
      </c>
      <c r="C449" s="13">
        <v>2</v>
      </c>
      <c r="D449" s="7">
        <v>234.031657</v>
      </c>
      <c r="E449" s="7">
        <f>IF(C449=1,H449,0)</f>
        <v>0</v>
      </c>
      <c r="F449" s="7">
        <f>IF(C449=2,H449,0)</f>
        <v>175.523743</v>
      </c>
      <c r="G449" s="7">
        <f>IF(C449=3,H449,0)</f>
        <v>0</v>
      </c>
      <c r="H449" s="7">
        <v>175.523743</v>
      </c>
      <c r="I449" s="7">
        <v>102.937562</v>
      </c>
      <c r="J449" s="7">
        <v>72.586179999999999</v>
      </c>
      <c r="K449" s="7">
        <v>230.03342499999999</v>
      </c>
    </row>
    <row r="450" spans="1:11" x14ac:dyDescent="0.3">
      <c r="A450" s="30"/>
      <c r="B450" s="6" t="s">
        <v>71</v>
      </c>
      <c r="C450" s="13">
        <v>2</v>
      </c>
      <c r="D450" s="7">
        <v>1502.8335529999999</v>
      </c>
      <c r="E450" s="7">
        <f>IF(C450=1,H450,0)</f>
        <v>0</v>
      </c>
      <c r="F450" s="7">
        <f>IF(C450=2,H450,0)</f>
        <v>1127.1251649999999</v>
      </c>
      <c r="G450" s="7">
        <f>IF(C450=3,H450,0)</f>
        <v>0</v>
      </c>
      <c r="H450" s="7">
        <v>1127.1251649999999</v>
      </c>
      <c r="I450" s="7">
        <v>925.09774100000004</v>
      </c>
      <c r="J450" s="7">
        <v>202.027424</v>
      </c>
      <c r="K450" s="7">
        <v>1325.706105</v>
      </c>
    </row>
    <row r="451" spans="1:11" x14ac:dyDescent="0.3">
      <c r="A451" s="30"/>
      <c r="B451" s="6" t="s">
        <v>94</v>
      </c>
      <c r="C451" s="13">
        <v>2</v>
      </c>
      <c r="D451" s="7">
        <v>237.42829399999999</v>
      </c>
      <c r="E451" s="7">
        <f>IF(C451=1,H451,0)</f>
        <v>0</v>
      </c>
      <c r="F451" s="7">
        <f>IF(C451=2,H451,0)</f>
        <v>178.07122100000001</v>
      </c>
      <c r="G451" s="7">
        <f>IF(C451=3,H451,0)</f>
        <v>0</v>
      </c>
      <c r="H451" s="7">
        <v>178.07122100000001</v>
      </c>
      <c r="I451" s="7">
        <v>237.047495</v>
      </c>
      <c r="J451" s="7">
        <v>0</v>
      </c>
      <c r="K451" s="7">
        <v>237.42829399999999</v>
      </c>
    </row>
    <row r="452" spans="1:11" x14ac:dyDescent="0.3">
      <c r="A452" s="30"/>
      <c r="B452" s="6" t="s">
        <v>114</v>
      </c>
      <c r="C452" s="13">
        <v>2</v>
      </c>
      <c r="D452" s="7">
        <v>153.24693400000001</v>
      </c>
      <c r="E452" s="7">
        <f>IF(C452=1,H452,0)</f>
        <v>0</v>
      </c>
      <c r="F452" s="7">
        <f>IF(C452=2,H452,0)</f>
        <v>114.93519999999999</v>
      </c>
      <c r="G452" s="7">
        <f>IF(C452=3,H452,0)</f>
        <v>0</v>
      </c>
      <c r="H452" s="7">
        <v>114.93519999999999</v>
      </c>
      <c r="I452" s="7">
        <v>139.28383400000001</v>
      </c>
      <c r="J452" s="7">
        <v>0</v>
      </c>
      <c r="K452" s="7">
        <v>153.24693400000001</v>
      </c>
    </row>
    <row r="453" spans="1:11" x14ac:dyDescent="0.3">
      <c r="A453" s="14" t="str">
        <f>CONCATENATE(A449," Total")</f>
        <v>North Coast Mixed Shrub Total</v>
      </c>
      <c r="B453" s="11"/>
      <c r="C453" s="25"/>
      <c r="D453" s="12">
        <f>SUM(D449:D452)</f>
        <v>2127.540438</v>
      </c>
      <c r="E453" s="12">
        <f t="shared" ref="E453:K453" si="123">SUM(E449:E452)</f>
        <v>0</v>
      </c>
      <c r="F453" s="12">
        <f>SUM(F449:F452)</f>
        <v>1595.6553289999997</v>
      </c>
      <c r="G453" s="12">
        <f t="shared" si="123"/>
        <v>0</v>
      </c>
      <c r="H453" s="12">
        <f t="shared" si="123"/>
        <v>1595.6553289999997</v>
      </c>
      <c r="I453" s="12">
        <f t="shared" si="123"/>
        <v>1404.3666320000002</v>
      </c>
      <c r="J453" s="12">
        <f t="shared" si="123"/>
        <v>274.61360400000001</v>
      </c>
      <c r="K453" s="12">
        <f t="shared" si="123"/>
        <v>1946.4147580000001</v>
      </c>
    </row>
    <row r="454" spans="1:11" x14ac:dyDescent="0.3">
      <c r="A454" s="30" t="s">
        <v>60</v>
      </c>
      <c r="B454" s="6" t="s">
        <v>49</v>
      </c>
      <c r="C454" s="13">
        <v>2</v>
      </c>
      <c r="D454" s="7">
        <v>100.830602</v>
      </c>
      <c r="E454" s="7">
        <f t="shared" ref="E454:E464" si="124">IF(C454=1,H454,0)</f>
        <v>0</v>
      </c>
      <c r="F454" s="7">
        <f t="shared" ref="F454:F464" si="125">IF(C454=2,H454,0)</f>
        <v>75.622951999999998</v>
      </c>
      <c r="G454" s="7">
        <f t="shared" ref="G454:G464" si="126">IF(C454=3,H454,0)</f>
        <v>0</v>
      </c>
      <c r="H454" s="7">
        <v>75.622951999999998</v>
      </c>
      <c r="I454" s="7">
        <v>19.039999000000002</v>
      </c>
      <c r="J454" s="7">
        <v>56.582953000000003</v>
      </c>
      <c r="K454" s="7">
        <v>88.948580000000007</v>
      </c>
    </row>
    <row r="455" spans="1:11" x14ac:dyDescent="0.3">
      <c r="A455" s="30"/>
      <c r="B455" s="6" t="s">
        <v>71</v>
      </c>
      <c r="C455" s="13">
        <v>2</v>
      </c>
      <c r="D455" s="7">
        <v>720.74988900000005</v>
      </c>
      <c r="E455" s="7">
        <f t="shared" si="124"/>
        <v>0</v>
      </c>
      <c r="F455" s="7">
        <f t="shared" si="125"/>
        <v>540.56241699999998</v>
      </c>
      <c r="G455" s="7">
        <f t="shared" si="126"/>
        <v>0</v>
      </c>
      <c r="H455" s="7">
        <v>540.56241699999998</v>
      </c>
      <c r="I455" s="7">
        <v>383.82125400000001</v>
      </c>
      <c r="J455" s="7">
        <v>156.741163</v>
      </c>
      <c r="K455" s="7">
        <v>576.61081100000001</v>
      </c>
    </row>
    <row r="456" spans="1:11" x14ac:dyDescent="0.3">
      <c r="A456" s="30"/>
      <c r="B456" s="6" t="s">
        <v>84</v>
      </c>
      <c r="C456" s="13">
        <v>2</v>
      </c>
      <c r="D456" s="7">
        <v>56.715505</v>
      </c>
      <c r="E456" s="7">
        <f t="shared" si="124"/>
        <v>0</v>
      </c>
      <c r="F456" s="7">
        <f t="shared" si="125"/>
        <v>42.536628</v>
      </c>
      <c r="G456" s="7">
        <f t="shared" si="126"/>
        <v>0</v>
      </c>
      <c r="H456" s="7">
        <v>42.536628</v>
      </c>
      <c r="I456" s="7">
        <v>0</v>
      </c>
      <c r="J456" s="7">
        <v>42.536628</v>
      </c>
      <c r="K456" s="7">
        <v>56.715504000000003</v>
      </c>
    </row>
    <row r="457" spans="1:11" x14ac:dyDescent="0.3">
      <c r="A457" s="30"/>
      <c r="B457" s="6" t="s">
        <v>88</v>
      </c>
      <c r="C457" s="13">
        <v>2</v>
      </c>
      <c r="D457" s="7">
        <v>7600.7429089999996</v>
      </c>
      <c r="E457" s="7">
        <f t="shared" si="124"/>
        <v>0</v>
      </c>
      <c r="F457" s="7">
        <f t="shared" si="125"/>
        <v>5700.5571819999996</v>
      </c>
      <c r="G457" s="7">
        <f t="shared" si="126"/>
        <v>0</v>
      </c>
      <c r="H457" s="7">
        <v>5700.5571819999996</v>
      </c>
      <c r="I457" s="7">
        <v>291.668904</v>
      </c>
      <c r="J457" s="7">
        <v>5408.8882780000004</v>
      </c>
      <c r="K457" s="7">
        <v>6492.9246009999997</v>
      </c>
    </row>
    <row r="458" spans="1:11" x14ac:dyDescent="0.3">
      <c r="A458" s="30"/>
      <c r="B458" s="6" t="s">
        <v>97</v>
      </c>
      <c r="C458" s="13">
        <v>2</v>
      </c>
      <c r="D458" s="7">
        <v>2070.988848</v>
      </c>
      <c r="E458" s="7">
        <f t="shared" si="124"/>
        <v>0</v>
      </c>
      <c r="F458" s="7">
        <f t="shared" si="125"/>
        <v>1553.241636</v>
      </c>
      <c r="G458" s="7">
        <f t="shared" si="126"/>
        <v>0</v>
      </c>
      <c r="H458" s="7">
        <v>1553.241636</v>
      </c>
      <c r="I458" s="7">
        <v>92.618585999999993</v>
      </c>
      <c r="J458" s="7">
        <v>1460.6230499999999</v>
      </c>
      <c r="K458" s="7">
        <v>1594.0194160000001</v>
      </c>
    </row>
    <row r="459" spans="1:11" x14ac:dyDescent="0.3">
      <c r="A459" s="30"/>
      <c r="B459" s="6" t="s">
        <v>106</v>
      </c>
      <c r="C459" s="13">
        <v>1</v>
      </c>
      <c r="D459" s="7">
        <v>60.452055000000001</v>
      </c>
      <c r="E459" s="7">
        <f t="shared" si="124"/>
        <v>54.406849999999999</v>
      </c>
      <c r="F459" s="7">
        <f t="shared" si="125"/>
        <v>0</v>
      </c>
      <c r="G459" s="7">
        <f t="shared" si="126"/>
        <v>0</v>
      </c>
      <c r="H459" s="7">
        <v>54.406849999999999</v>
      </c>
      <c r="I459" s="7">
        <v>34.791956999999996</v>
      </c>
      <c r="J459" s="7">
        <v>19.614892000000001</v>
      </c>
      <c r="K459" s="7">
        <v>59.115081000000004</v>
      </c>
    </row>
    <row r="460" spans="1:11" x14ac:dyDescent="0.3">
      <c r="A460" s="30"/>
      <c r="B460" s="6" t="s">
        <v>114</v>
      </c>
      <c r="C460" s="13">
        <v>2</v>
      </c>
      <c r="D460" s="7">
        <v>24220.942142</v>
      </c>
      <c r="E460" s="7">
        <f t="shared" si="124"/>
        <v>0</v>
      </c>
      <c r="F460" s="7">
        <f t="shared" si="125"/>
        <v>18165.706607</v>
      </c>
      <c r="G460" s="7">
        <f t="shared" si="126"/>
        <v>0</v>
      </c>
      <c r="H460" s="7">
        <v>18165.706607</v>
      </c>
      <c r="I460" s="7">
        <v>3544.2629080000002</v>
      </c>
      <c r="J460" s="7">
        <v>14621.443697999999</v>
      </c>
      <c r="K460" s="7">
        <v>19259.487627999999</v>
      </c>
    </row>
    <row r="461" spans="1:11" x14ac:dyDescent="0.3">
      <c r="A461" s="30"/>
      <c r="B461" s="6" t="s">
        <v>117</v>
      </c>
      <c r="C461" s="13">
        <v>1</v>
      </c>
      <c r="D461" s="7">
        <v>961.67916100000002</v>
      </c>
      <c r="E461" s="7">
        <f t="shared" si="124"/>
        <v>865.51124500000003</v>
      </c>
      <c r="F461" s="7">
        <f t="shared" si="125"/>
        <v>0</v>
      </c>
      <c r="G461" s="7">
        <f t="shared" si="126"/>
        <v>0</v>
      </c>
      <c r="H461" s="7">
        <v>865.51124500000003</v>
      </c>
      <c r="I461" s="7">
        <v>522.01245900000004</v>
      </c>
      <c r="J461" s="7">
        <v>343.498786</v>
      </c>
      <c r="K461" s="7">
        <v>872.15305499999999</v>
      </c>
    </row>
    <row r="462" spans="1:11" x14ac:dyDescent="0.3">
      <c r="A462" s="30"/>
      <c r="B462" s="6" t="s">
        <v>118</v>
      </c>
      <c r="C462" s="13">
        <v>2</v>
      </c>
      <c r="D462" s="7">
        <v>94.856451000000007</v>
      </c>
      <c r="E462" s="7">
        <f t="shared" si="124"/>
        <v>0</v>
      </c>
      <c r="F462" s="7">
        <f t="shared" si="125"/>
        <v>71.142337999999995</v>
      </c>
      <c r="G462" s="7">
        <f t="shared" si="126"/>
        <v>0</v>
      </c>
      <c r="H462" s="7">
        <v>71.142337999999995</v>
      </c>
      <c r="I462" s="7">
        <v>25.091104999999999</v>
      </c>
      <c r="J462" s="7">
        <v>46.051234000000001</v>
      </c>
      <c r="K462" s="7">
        <v>82.482516000000004</v>
      </c>
    </row>
    <row r="463" spans="1:11" x14ac:dyDescent="0.3">
      <c r="A463" s="30"/>
      <c r="B463" s="6" t="s">
        <v>120</v>
      </c>
      <c r="C463" s="13">
        <v>2</v>
      </c>
      <c r="D463" s="7">
        <v>1175.9495420000001</v>
      </c>
      <c r="E463" s="7">
        <f t="shared" si="124"/>
        <v>0</v>
      </c>
      <c r="F463" s="7">
        <f t="shared" si="125"/>
        <v>881.96215600000005</v>
      </c>
      <c r="G463" s="7">
        <f t="shared" si="126"/>
        <v>0</v>
      </c>
      <c r="H463" s="7">
        <v>881.96215600000005</v>
      </c>
      <c r="I463" s="7">
        <v>473.13178499999998</v>
      </c>
      <c r="J463" s="7">
        <v>408.83037100000001</v>
      </c>
      <c r="K463" s="7">
        <v>1026.386401</v>
      </c>
    </row>
    <row r="464" spans="1:11" x14ac:dyDescent="0.3">
      <c r="A464" s="30"/>
      <c r="B464" s="6" t="s">
        <v>122</v>
      </c>
      <c r="C464" s="13">
        <v>1</v>
      </c>
      <c r="D464" s="7">
        <v>538.72072300000002</v>
      </c>
      <c r="E464" s="7">
        <f t="shared" si="124"/>
        <v>484.84865100000002</v>
      </c>
      <c r="F464" s="7">
        <f t="shared" si="125"/>
        <v>0</v>
      </c>
      <c r="G464" s="7">
        <f t="shared" si="126"/>
        <v>0</v>
      </c>
      <c r="H464" s="7">
        <v>484.84865100000002</v>
      </c>
      <c r="I464" s="7">
        <v>53.152183999999998</v>
      </c>
      <c r="J464" s="7">
        <v>431.69646699999998</v>
      </c>
      <c r="K464" s="7">
        <v>495.00773299999997</v>
      </c>
    </row>
    <row r="465" spans="1:11" x14ac:dyDescent="0.3">
      <c r="A465" s="14" t="str">
        <f>CONCATENATE(A454," Total")</f>
        <v>Oregon White Oak Total</v>
      </c>
      <c r="B465" s="11"/>
      <c r="C465" s="25"/>
      <c r="D465" s="12">
        <f>SUM(D454:D464)</f>
        <v>37602.627826999997</v>
      </c>
      <c r="E465" s="12">
        <f t="shared" ref="E465:K465" si="127">SUM(E454:E464)</f>
        <v>1404.766746</v>
      </c>
      <c r="F465" s="12">
        <f t="shared" si="127"/>
        <v>27031.331916000003</v>
      </c>
      <c r="G465" s="12">
        <f t="shared" si="127"/>
        <v>0</v>
      </c>
      <c r="H465" s="12">
        <f t="shared" si="127"/>
        <v>28436.098662000004</v>
      </c>
      <c r="I465" s="12">
        <f t="shared" si="127"/>
        <v>5439.591140999999</v>
      </c>
      <c r="J465" s="12">
        <f t="shared" si="127"/>
        <v>22996.507519999999</v>
      </c>
      <c r="K465" s="12">
        <f t="shared" si="127"/>
        <v>30603.851325999996</v>
      </c>
    </row>
    <row r="466" spans="1:11" x14ac:dyDescent="0.3">
      <c r="A466" s="30" t="s">
        <v>61</v>
      </c>
      <c r="B466" s="6" t="s">
        <v>49</v>
      </c>
      <c r="C466" s="13">
        <v>2</v>
      </c>
      <c r="D466" s="7">
        <v>1030.478122</v>
      </c>
      <c r="E466" s="7">
        <f t="shared" ref="E466:E481" si="128">IF(C466=1,H466,0)</f>
        <v>0</v>
      </c>
      <c r="F466" s="7">
        <f t="shared" ref="F466:F481" si="129">IF(C466=2,H466,0)</f>
        <v>772.85859100000005</v>
      </c>
      <c r="G466" s="7">
        <f t="shared" ref="G466:G481" si="130">IF(C466=3,H466,0)</f>
        <v>0</v>
      </c>
      <c r="H466" s="7">
        <v>772.85859100000005</v>
      </c>
      <c r="I466" s="7">
        <v>126.863556</v>
      </c>
      <c r="J466" s="7">
        <v>645.99503500000003</v>
      </c>
      <c r="K466" s="7">
        <v>827.20130400000005</v>
      </c>
    </row>
    <row r="467" spans="1:11" x14ac:dyDescent="0.3">
      <c r="A467" s="30"/>
      <c r="B467" s="6" t="s">
        <v>71</v>
      </c>
      <c r="C467" s="13">
        <v>3</v>
      </c>
      <c r="D467" s="7">
        <v>15299.839249000001</v>
      </c>
      <c r="E467" s="7">
        <f t="shared" si="128"/>
        <v>0</v>
      </c>
      <c r="F467" s="7">
        <f t="shared" si="129"/>
        <v>0</v>
      </c>
      <c r="G467" s="7">
        <f t="shared" si="130"/>
        <v>7649.9196240000001</v>
      </c>
      <c r="H467" s="7">
        <v>7649.9196240000001</v>
      </c>
      <c r="I467" s="7">
        <v>13129.894098999999</v>
      </c>
      <c r="J467" s="7">
        <v>0</v>
      </c>
      <c r="K467" s="7">
        <v>14536.180815</v>
      </c>
    </row>
    <row r="468" spans="1:11" x14ac:dyDescent="0.3">
      <c r="A468" s="30"/>
      <c r="B468" s="6" t="s">
        <v>84</v>
      </c>
      <c r="C468" s="13">
        <v>2</v>
      </c>
      <c r="D468" s="7">
        <v>58.355879999999999</v>
      </c>
      <c r="E468" s="7">
        <f t="shared" si="128"/>
        <v>0</v>
      </c>
      <c r="F468" s="7">
        <f t="shared" si="129"/>
        <v>43.766910000000003</v>
      </c>
      <c r="G468" s="7">
        <f t="shared" si="130"/>
        <v>0</v>
      </c>
      <c r="H468" s="7">
        <v>43.766910000000003</v>
      </c>
      <c r="I468" s="7">
        <v>5.2487579999999996</v>
      </c>
      <c r="J468" s="7">
        <v>38.518152000000001</v>
      </c>
      <c r="K468" s="7">
        <v>51.269731999999998</v>
      </c>
    </row>
    <row r="469" spans="1:11" x14ac:dyDescent="0.3">
      <c r="A469" s="30"/>
      <c r="B469" s="6" t="s">
        <v>88</v>
      </c>
      <c r="C469" s="13">
        <v>3</v>
      </c>
      <c r="D469" s="7">
        <v>7763.0136590000002</v>
      </c>
      <c r="E469" s="7">
        <f t="shared" si="128"/>
        <v>0</v>
      </c>
      <c r="F469" s="7">
        <f t="shared" si="129"/>
        <v>0</v>
      </c>
      <c r="G469" s="7">
        <f t="shared" si="130"/>
        <v>3881.5068299999998</v>
      </c>
      <c r="H469" s="7">
        <v>3881.5068299999998</v>
      </c>
      <c r="I469" s="7">
        <v>2828.9663690000002</v>
      </c>
      <c r="J469" s="7">
        <v>1052.5404599999999</v>
      </c>
      <c r="K469" s="7">
        <v>6003.5732150000003</v>
      </c>
    </row>
    <row r="470" spans="1:11" x14ac:dyDescent="0.3">
      <c r="A470" s="30"/>
      <c r="B470" s="6" t="s">
        <v>94</v>
      </c>
      <c r="C470" s="13">
        <v>3</v>
      </c>
      <c r="D470" s="7">
        <v>15961.228290999999</v>
      </c>
      <c r="E470" s="7">
        <f t="shared" si="128"/>
        <v>0</v>
      </c>
      <c r="F470" s="7">
        <f t="shared" si="129"/>
        <v>0</v>
      </c>
      <c r="G470" s="7">
        <f t="shared" si="130"/>
        <v>7980.6141459999999</v>
      </c>
      <c r="H470" s="7">
        <v>7980.6141459999999</v>
      </c>
      <c r="I470" s="7">
        <v>13999.716258</v>
      </c>
      <c r="J470" s="7">
        <v>0</v>
      </c>
      <c r="K470" s="7">
        <v>15944.03204</v>
      </c>
    </row>
    <row r="471" spans="1:11" x14ac:dyDescent="0.3">
      <c r="A471" s="30"/>
      <c r="B471" s="6" t="s">
        <v>97</v>
      </c>
      <c r="C471" s="13">
        <v>2</v>
      </c>
      <c r="D471" s="7">
        <v>1827.3449450000001</v>
      </c>
      <c r="E471" s="7">
        <f t="shared" si="128"/>
        <v>0</v>
      </c>
      <c r="F471" s="7">
        <f t="shared" si="129"/>
        <v>1370.508709</v>
      </c>
      <c r="G471" s="7">
        <f t="shared" si="130"/>
        <v>0</v>
      </c>
      <c r="H471" s="7">
        <v>1370.508709</v>
      </c>
      <c r="I471" s="7">
        <v>36.248617000000003</v>
      </c>
      <c r="J471" s="7">
        <v>1334.260092</v>
      </c>
      <c r="K471" s="7">
        <v>1539.152362</v>
      </c>
    </row>
    <row r="472" spans="1:11" x14ac:dyDescent="0.3">
      <c r="A472" s="30"/>
      <c r="B472" s="6" t="s">
        <v>100</v>
      </c>
      <c r="C472" s="13">
        <v>2</v>
      </c>
      <c r="D472" s="7">
        <v>5198.3956660000003</v>
      </c>
      <c r="E472" s="7">
        <f t="shared" si="128"/>
        <v>0</v>
      </c>
      <c r="F472" s="7">
        <f t="shared" si="129"/>
        <v>3898.79675</v>
      </c>
      <c r="G472" s="7">
        <f t="shared" si="130"/>
        <v>0</v>
      </c>
      <c r="H472" s="7">
        <v>3898.79675</v>
      </c>
      <c r="I472" s="7">
        <v>2834.7639220000001</v>
      </c>
      <c r="J472" s="7">
        <v>1064.032827</v>
      </c>
      <c r="K472" s="7">
        <v>4235.6311249999999</v>
      </c>
    </row>
    <row r="473" spans="1:11" x14ac:dyDescent="0.3">
      <c r="A473" s="30"/>
      <c r="B473" s="6" t="s">
        <v>101</v>
      </c>
      <c r="C473" s="13">
        <v>3</v>
      </c>
      <c r="D473" s="7">
        <v>17357.910725999998</v>
      </c>
      <c r="E473" s="7">
        <f t="shared" si="128"/>
        <v>0</v>
      </c>
      <c r="F473" s="7">
        <f t="shared" si="129"/>
        <v>0</v>
      </c>
      <c r="G473" s="7">
        <f t="shared" si="130"/>
        <v>8678.9553629999991</v>
      </c>
      <c r="H473" s="7">
        <v>8678.9553629999991</v>
      </c>
      <c r="I473" s="7">
        <v>11358.146161999999</v>
      </c>
      <c r="J473" s="7">
        <v>0</v>
      </c>
      <c r="K473" s="7">
        <v>16423.123897000001</v>
      </c>
    </row>
    <row r="474" spans="1:11" x14ac:dyDescent="0.3">
      <c r="A474" s="30"/>
      <c r="B474" s="6" t="s">
        <v>103</v>
      </c>
      <c r="C474" s="13">
        <v>2</v>
      </c>
      <c r="D474" s="7">
        <v>939.37749599999995</v>
      </c>
      <c r="E474" s="7">
        <f t="shared" si="128"/>
        <v>0</v>
      </c>
      <c r="F474" s="7">
        <f t="shared" si="129"/>
        <v>704.53312200000005</v>
      </c>
      <c r="G474" s="7">
        <f t="shared" si="130"/>
        <v>0</v>
      </c>
      <c r="H474" s="7">
        <v>704.53312200000005</v>
      </c>
      <c r="I474" s="7">
        <v>116.24531399999999</v>
      </c>
      <c r="J474" s="7">
        <v>588.28780800000004</v>
      </c>
      <c r="K474" s="7">
        <v>783.74319100000002</v>
      </c>
    </row>
    <row r="475" spans="1:11" x14ac:dyDescent="0.3">
      <c r="A475" s="30"/>
      <c r="B475" s="6" t="s">
        <v>106</v>
      </c>
      <c r="C475" s="13">
        <v>2</v>
      </c>
      <c r="D475" s="7">
        <v>5.1624439999999998</v>
      </c>
      <c r="E475" s="7">
        <f t="shared" si="128"/>
        <v>0</v>
      </c>
      <c r="F475" s="7">
        <f t="shared" si="129"/>
        <v>3.8718330000000001</v>
      </c>
      <c r="G475" s="7">
        <f t="shared" si="130"/>
        <v>0</v>
      </c>
      <c r="H475" s="7">
        <v>3.8718330000000001</v>
      </c>
      <c r="I475" s="7">
        <v>1.588376</v>
      </c>
      <c r="J475" s="7">
        <v>2.2834569999999998</v>
      </c>
      <c r="K475" s="7">
        <v>5.0239370000000001</v>
      </c>
    </row>
    <row r="476" spans="1:11" x14ac:dyDescent="0.3">
      <c r="A476" s="30"/>
      <c r="B476" s="6" t="s">
        <v>109</v>
      </c>
      <c r="C476" s="13">
        <v>2</v>
      </c>
      <c r="D476" s="7">
        <v>2301.0963299999999</v>
      </c>
      <c r="E476" s="7">
        <f t="shared" si="128"/>
        <v>0</v>
      </c>
      <c r="F476" s="7">
        <f t="shared" si="129"/>
        <v>1725.8222479999999</v>
      </c>
      <c r="G476" s="7">
        <f t="shared" si="130"/>
        <v>0</v>
      </c>
      <c r="H476" s="7">
        <v>1725.8222479999999</v>
      </c>
      <c r="I476" s="7">
        <v>797.98588199999995</v>
      </c>
      <c r="J476" s="7">
        <v>927.836365</v>
      </c>
      <c r="K476" s="7">
        <v>2143.092052</v>
      </c>
    </row>
    <row r="477" spans="1:11" x14ac:dyDescent="0.3">
      <c r="A477" s="30"/>
      <c r="B477" s="6" t="s">
        <v>114</v>
      </c>
      <c r="C477" s="13">
        <v>3</v>
      </c>
      <c r="D477" s="7">
        <v>68809.965173999997</v>
      </c>
      <c r="E477" s="7">
        <f t="shared" si="128"/>
        <v>0</v>
      </c>
      <c r="F477" s="7">
        <f t="shared" si="129"/>
        <v>0</v>
      </c>
      <c r="G477" s="7">
        <f t="shared" si="130"/>
        <v>34404.982586999999</v>
      </c>
      <c r="H477" s="7">
        <v>34404.982586999999</v>
      </c>
      <c r="I477" s="7">
        <v>20390.117994</v>
      </c>
      <c r="J477" s="7">
        <v>14014.864593</v>
      </c>
      <c r="K477" s="7">
        <v>43865.494140000003</v>
      </c>
    </row>
    <row r="478" spans="1:11" x14ac:dyDescent="0.3">
      <c r="A478" s="30"/>
      <c r="B478" s="6" t="s">
        <v>117</v>
      </c>
      <c r="C478" s="13">
        <v>2</v>
      </c>
      <c r="D478" s="7">
        <v>2173.4459040000002</v>
      </c>
      <c r="E478" s="7">
        <f t="shared" si="128"/>
        <v>0</v>
      </c>
      <c r="F478" s="7">
        <f t="shared" si="129"/>
        <v>1630.0844279999999</v>
      </c>
      <c r="G478" s="7">
        <f t="shared" si="130"/>
        <v>0</v>
      </c>
      <c r="H478" s="7">
        <v>1630.0844279999999</v>
      </c>
      <c r="I478" s="7">
        <v>2018.2595249999999</v>
      </c>
      <c r="J478" s="7">
        <v>0</v>
      </c>
      <c r="K478" s="7">
        <v>2172.824235</v>
      </c>
    </row>
    <row r="479" spans="1:11" x14ac:dyDescent="0.3">
      <c r="A479" s="30"/>
      <c r="B479" s="6" t="s">
        <v>118</v>
      </c>
      <c r="C479" s="13">
        <v>2</v>
      </c>
      <c r="D479" s="7">
        <v>59.679543000000002</v>
      </c>
      <c r="E479" s="7">
        <f t="shared" si="128"/>
        <v>0</v>
      </c>
      <c r="F479" s="7">
        <f t="shared" si="129"/>
        <v>44.759656999999997</v>
      </c>
      <c r="G479" s="7">
        <f t="shared" si="130"/>
        <v>0</v>
      </c>
      <c r="H479" s="7">
        <v>44.759656999999997</v>
      </c>
      <c r="I479" s="7">
        <v>25.978729000000001</v>
      </c>
      <c r="J479" s="7">
        <v>18.780929</v>
      </c>
      <c r="K479" s="7">
        <v>59.673465</v>
      </c>
    </row>
    <row r="480" spans="1:11" x14ac:dyDescent="0.3">
      <c r="A480" s="30"/>
      <c r="B480" s="6" t="s">
        <v>120</v>
      </c>
      <c r="C480" s="13">
        <v>3</v>
      </c>
      <c r="D480" s="7">
        <v>20968.245995000001</v>
      </c>
      <c r="E480" s="7">
        <f t="shared" si="128"/>
        <v>0</v>
      </c>
      <c r="F480" s="7">
        <f t="shared" si="129"/>
        <v>0</v>
      </c>
      <c r="G480" s="7">
        <f t="shared" si="130"/>
        <v>10484.122998000001</v>
      </c>
      <c r="H480" s="7">
        <v>10484.122998000001</v>
      </c>
      <c r="I480" s="7">
        <v>4057.5952809999999</v>
      </c>
      <c r="J480" s="7">
        <v>6426.5277159999996</v>
      </c>
      <c r="K480" s="7">
        <v>15561.550445999999</v>
      </c>
    </row>
    <row r="481" spans="1:11" x14ac:dyDescent="0.3">
      <c r="A481" s="30"/>
      <c r="B481" s="6" t="s">
        <v>122</v>
      </c>
      <c r="C481" s="13">
        <v>2</v>
      </c>
      <c r="D481" s="7">
        <v>3735.2573539999999</v>
      </c>
      <c r="E481" s="7">
        <f t="shared" si="128"/>
        <v>0</v>
      </c>
      <c r="F481" s="7">
        <f t="shared" si="129"/>
        <v>2801.4430160000002</v>
      </c>
      <c r="G481" s="7">
        <f t="shared" si="130"/>
        <v>0</v>
      </c>
      <c r="H481" s="7">
        <v>2801.4430160000002</v>
      </c>
      <c r="I481" s="7">
        <v>1289.3712419999999</v>
      </c>
      <c r="J481" s="7">
        <v>1512.0717729999999</v>
      </c>
      <c r="K481" s="7">
        <v>2835.4622680000002</v>
      </c>
    </row>
    <row r="482" spans="1:11" x14ac:dyDescent="0.3">
      <c r="A482" s="14" t="str">
        <f>CONCATENATE(A466," Total")</f>
        <v>Pacific Douglas-Fir Total</v>
      </c>
      <c r="B482" s="11"/>
      <c r="C482" s="25"/>
      <c r="D482" s="12">
        <f>SUM(D466:D481)</f>
        <v>163488.79677799999</v>
      </c>
      <c r="E482" s="12">
        <f t="shared" ref="E482:K482" si="131">SUM(E466:E481)</f>
        <v>0</v>
      </c>
      <c r="F482" s="12">
        <f t="shared" si="131"/>
        <v>12996.445264000002</v>
      </c>
      <c r="G482" s="12">
        <f t="shared" si="131"/>
        <v>73080.101548000006</v>
      </c>
      <c r="H482" s="12">
        <f t="shared" si="131"/>
        <v>86076.546812000015</v>
      </c>
      <c r="I482" s="12">
        <f t="shared" si="131"/>
        <v>73016.99008399999</v>
      </c>
      <c r="J482" s="12">
        <f t="shared" si="131"/>
        <v>27625.999207000001</v>
      </c>
      <c r="K482" s="12">
        <f t="shared" si="131"/>
        <v>126987.02822399999</v>
      </c>
    </row>
    <row r="483" spans="1:11" x14ac:dyDescent="0.3">
      <c r="A483" s="30" t="s">
        <v>26</v>
      </c>
      <c r="B483" s="6" t="s">
        <v>18</v>
      </c>
      <c r="C483" s="13">
        <v>2</v>
      </c>
      <c r="D483" s="7">
        <v>10.660118000000001</v>
      </c>
      <c r="E483" s="7">
        <f t="shared" ref="E483:E493" si="132">IF(C483=1,H483,0)</f>
        <v>0</v>
      </c>
      <c r="F483" s="7">
        <f t="shared" ref="F483:F493" si="133">IF(C483=2,H483,0)</f>
        <v>7.9950890000000001</v>
      </c>
      <c r="G483" s="7">
        <f t="shared" ref="G483:G493" si="134">IF(C483=3,H483,0)</f>
        <v>0</v>
      </c>
      <c r="H483" s="7">
        <v>7.9950890000000001</v>
      </c>
      <c r="I483" s="7">
        <v>0.29629</v>
      </c>
      <c r="J483" s="7">
        <v>7.698798</v>
      </c>
      <c r="K483" s="7">
        <v>10.660119</v>
      </c>
    </row>
    <row r="484" spans="1:11" x14ac:dyDescent="0.3">
      <c r="A484" s="30"/>
      <c r="B484" s="6" t="s">
        <v>49</v>
      </c>
      <c r="C484" s="13">
        <v>1</v>
      </c>
      <c r="D484" s="7">
        <v>901.83145000000002</v>
      </c>
      <c r="E484" s="7">
        <f t="shared" si="132"/>
        <v>811.64830500000005</v>
      </c>
      <c r="F484" s="7">
        <f t="shared" si="133"/>
        <v>0</v>
      </c>
      <c r="G484" s="7">
        <f t="shared" si="134"/>
        <v>0</v>
      </c>
      <c r="H484" s="7">
        <v>811.64830500000005</v>
      </c>
      <c r="I484" s="7">
        <v>788.73647200000005</v>
      </c>
      <c r="J484" s="7">
        <v>22.911833000000001</v>
      </c>
      <c r="K484" s="7">
        <v>897.93332099999998</v>
      </c>
    </row>
    <row r="485" spans="1:11" x14ac:dyDescent="0.3">
      <c r="A485" s="30"/>
      <c r="B485" s="6" t="s">
        <v>67</v>
      </c>
      <c r="C485" s="13">
        <v>2</v>
      </c>
      <c r="D485" s="7">
        <v>163.05220700000001</v>
      </c>
      <c r="E485" s="7">
        <f t="shared" si="132"/>
        <v>0</v>
      </c>
      <c r="F485" s="7">
        <f t="shared" si="133"/>
        <v>122.28915499999999</v>
      </c>
      <c r="G485" s="7">
        <f t="shared" si="134"/>
        <v>0</v>
      </c>
      <c r="H485" s="7">
        <v>122.28915499999999</v>
      </c>
      <c r="I485" s="7">
        <v>5.4205870000000003</v>
      </c>
      <c r="J485" s="7">
        <v>116.86856899999999</v>
      </c>
      <c r="K485" s="7">
        <v>147.41895400000001</v>
      </c>
    </row>
    <row r="486" spans="1:11" x14ac:dyDescent="0.3">
      <c r="A486" s="30"/>
      <c r="B486" s="6" t="s">
        <v>71</v>
      </c>
      <c r="C486" s="13">
        <v>2</v>
      </c>
      <c r="D486" s="7">
        <v>0.25489800000000001</v>
      </c>
      <c r="E486" s="7">
        <f t="shared" si="132"/>
        <v>0</v>
      </c>
      <c r="F486" s="7">
        <f t="shared" si="133"/>
        <v>0.19117300000000001</v>
      </c>
      <c r="G486" s="7">
        <f t="shared" si="134"/>
        <v>0</v>
      </c>
      <c r="H486" s="7">
        <v>0.19117300000000001</v>
      </c>
      <c r="I486" s="7">
        <v>0</v>
      </c>
      <c r="J486" s="7">
        <v>0.19117300000000001</v>
      </c>
      <c r="K486" s="7">
        <v>0.25489800000000001</v>
      </c>
    </row>
    <row r="487" spans="1:11" x14ac:dyDescent="0.3">
      <c r="A487" s="30"/>
      <c r="B487" s="6" t="s">
        <v>76</v>
      </c>
      <c r="C487" s="13">
        <v>2</v>
      </c>
      <c r="D487" s="7">
        <v>83.318224000000001</v>
      </c>
      <c r="E487" s="7">
        <f t="shared" si="132"/>
        <v>0</v>
      </c>
      <c r="F487" s="7">
        <f t="shared" si="133"/>
        <v>62.488667999999997</v>
      </c>
      <c r="G487" s="7">
        <f t="shared" si="134"/>
        <v>0</v>
      </c>
      <c r="H487" s="7">
        <v>62.488667999999997</v>
      </c>
      <c r="I487" s="7">
        <v>4.8795310000000001</v>
      </c>
      <c r="J487" s="7">
        <v>57.609135999999999</v>
      </c>
      <c r="K487" s="7">
        <v>80.280800999999997</v>
      </c>
    </row>
    <row r="488" spans="1:11" x14ac:dyDescent="0.3">
      <c r="A488" s="30"/>
      <c r="B488" s="6" t="s">
        <v>82</v>
      </c>
      <c r="C488" s="13">
        <v>2</v>
      </c>
      <c r="D488" s="7">
        <v>1.4131309999999999</v>
      </c>
      <c r="E488" s="7">
        <f t="shared" si="132"/>
        <v>0</v>
      </c>
      <c r="F488" s="7">
        <f t="shared" si="133"/>
        <v>1.059849</v>
      </c>
      <c r="G488" s="7">
        <f t="shared" si="134"/>
        <v>0</v>
      </c>
      <c r="H488" s="7">
        <v>1.059849</v>
      </c>
      <c r="I488" s="7">
        <v>0.16498299999999999</v>
      </c>
      <c r="J488" s="7">
        <v>0.89486500000000002</v>
      </c>
      <c r="K488" s="7">
        <v>1.284654</v>
      </c>
    </row>
    <row r="489" spans="1:11" x14ac:dyDescent="0.3">
      <c r="A489" s="30"/>
      <c r="B489" s="6" t="s">
        <v>94</v>
      </c>
      <c r="C489" s="13">
        <v>2</v>
      </c>
      <c r="D489" s="7">
        <v>4.0273760000000003</v>
      </c>
      <c r="E489" s="7">
        <f t="shared" si="132"/>
        <v>0</v>
      </c>
      <c r="F489" s="7">
        <f t="shared" si="133"/>
        <v>3.0205320000000002</v>
      </c>
      <c r="G489" s="7">
        <f t="shared" si="134"/>
        <v>0</v>
      </c>
      <c r="H489" s="7">
        <v>3.0205320000000002</v>
      </c>
      <c r="I489" s="7">
        <v>4.0273760000000003</v>
      </c>
      <c r="J489" s="7">
        <v>0</v>
      </c>
      <c r="K489" s="7">
        <v>4.0273760000000003</v>
      </c>
    </row>
    <row r="490" spans="1:11" x14ac:dyDescent="0.3">
      <c r="A490" s="30"/>
      <c r="B490" s="6" t="s">
        <v>103</v>
      </c>
      <c r="C490" s="13">
        <v>2</v>
      </c>
      <c r="D490" s="7">
        <v>11.075051999999999</v>
      </c>
      <c r="E490" s="7">
        <f t="shared" si="132"/>
        <v>0</v>
      </c>
      <c r="F490" s="7">
        <f t="shared" si="133"/>
        <v>8.3062889999999996</v>
      </c>
      <c r="G490" s="7">
        <f t="shared" si="134"/>
        <v>0</v>
      </c>
      <c r="H490" s="7">
        <v>8.3062889999999996</v>
      </c>
      <c r="I490" s="7">
        <v>0</v>
      </c>
      <c r="J490" s="7">
        <v>8.3062889999999996</v>
      </c>
      <c r="K490" s="7">
        <v>8.8672000000000004</v>
      </c>
    </row>
    <row r="491" spans="1:11" x14ac:dyDescent="0.3">
      <c r="A491" s="30"/>
      <c r="B491" s="6" t="s">
        <v>106</v>
      </c>
      <c r="C491" s="13">
        <v>2</v>
      </c>
      <c r="D491" s="7">
        <v>29.185879</v>
      </c>
      <c r="E491" s="7">
        <f t="shared" si="132"/>
        <v>0</v>
      </c>
      <c r="F491" s="7">
        <f t="shared" si="133"/>
        <v>21.889409000000001</v>
      </c>
      <c r="G491" s="7">
        <f t="shared" si="134"/>
        <v>0</v>
      </c>
      <c r="H491" s="7">
        <v>21.889409000000001</v>
      </c>
      <c r="I491" s="7">
        <v>28.570806000000001</v>
      </c>
      <c r="J491" s="7">
        <v>0</v>
      </c>
      <c r="K491" s="7">
        <v>29.185879</v>
      </c>
    </row>
    <row r="492" spans="1:11" x14ac:dyDescent="0.3">
      <c r="A492" s="30"/>
      <c r="B492" s="6" t="s">
        <v>111</v>
      </c>
      <c r="C492" s="13">
        <v>2</v>
      </c>
      <c r="D492" s="7">
        <v>681.81046800000001</v>
      </c>
      <c r="E492" s="7">
        <f t="shared" si="132"/>
        <v>0</v>
      </c>
      <c r="F492" s="7">
        <f t="shared" si="133"/>
        <v>511.35785099999998</v>
      </c>
      <c r="G492" s="7">
        <f t="shared" si="134"/>
        <v>0</v>
      </c>
      <c r="H492" s="7">
        <v>511.35785099999998</v>
      </c>
      <c r="I492" s="7">
        <v>16.236246999999999</v>
      </c>
      <c r="J492" s="7">
        <v>495.12160399999999</v>
      </c>
      <c r="K492" s="7">
        <v>559.31077900000003</v>
      </c>
    </row>
    <row r="493" spans="1:11" x14ac:dyDescent="0.3">
      <c r="A493" s="30"/>
      <c r="B493" s="6" t="s">
        <v>113</v>
      </c>
      <c r="C493" s="13">
        <v>2</v>
      </c>
      <c r="D493" s="7">
        <v>40.847186000000001</v>
      </c>
      <c r="E493" s="7">
        <f t="shared" si="132"/>
        <v>0</v>
      </c>
      <c r="F493" s="7">
        <f t="shared" si="133"/>
        <v>30.635389</v>
      </c>
      <c r="G493" s="7">
        <f t="shared" si="134"/>
        <v>0</v>
      </c>
      <c r="H493" s="7">
        <v>30.635389</v>
      </c>
      <c r="I493" s="7">
        <v>0</v>
      </c>
      <c r="J493" s="7">
        <v>30.635389</v>
      </c>
      <c r="K493" s="7">
        <v>33.968477</v>
      </c>
    </row>
    <row r="494" spans="1:11" x14ac:dyDescent="0.3">
      <c r="A494" s="14" t="str">
        <f>CONCATENATE(A483," Total")</f>
        <v>Perennial Grasses and Forbs Total</v>
      </c>
      <c r="B494" s="11"/>
      <c r="C494" s="25"/>
      <c r="D494" s="12">
        <f>SUM(D483:D493)</f>
        <v>1927.475989</v>
      </c>
      <c r="E494" s="12">
        <f t="shared" ref="E494:K494" si="135">SUM(E483:E493)</f>
        <v>811.64830500000005</v>
      </c>
      <c r="F494" s="12">
        <f t="shared" si="135"/>
        <v>769.23340400000006</v>
      </c>
      <c r="G494" s="12">
        <f t="shared" si="135"/>
        <v>0</v>
      </c>
      <c r="H494" s="12">
        <f t="shared" si="135"/>
        <v>1580.881709</v>
      </c>
      <c r="I494" s="12">
        <f t="shared" si="135"/>
        <v>848.33229200000005</v>
      </c>
      <c r="J494" s="12">
        <f t="shared" si="135"/>
        <v>740.23765600000002</v>
      </c>
      <c r="K494" s="12">
        <f t="shared" si="135"/>
        <v>1773.1924579999995</v>
      </c>
    </row>
    <row r="495" spans="1:11" x14ac:dyDescent="0.3">
      <c r="A495" s="30" t="s">
        <v>12</v>
      </c>
      <c r="B495" s="6" t="s">
        <v>18</v>
      </c>
      <c r="C495" s="13">
        <v>1</v>
      </c>
      <c r="D495" s="7">
        <v>59.449232000000002</v>
      </c>
      <c r="E495" s="7">
        <f t="shared" ref="E495:E507" si="136">IF(C495=1,H495,0)</f>
        <v>53.504308999999999</v>
      </c>
      <c r="F495" s="7">
        <f t="shared" ref="F495:F507" si="137">IF(C495=2,H495,0)</f>
        <v>0</v>
      </c>
      <c r="G495" s="7">
        <f t="shared" ref="G495:G507" si="138">IF(C495=3,H495,0)</f>
        <v>0</v>
      </c>
      <c r="H495" s="7">
        <v>53.504308999999999</v>
      </c>
      <c r="I495" s="7">
        <v>30.356347</v>
      </c>
      <c r="J495" s="7">
        <v>23.147962</v>
      </c>
      <c r="K495" s="7">
        <v>55.271191999999999</v>
      </c>
    </row>
    <row r="496" spans="1:11" x14ac:dyDescent="0.3">
      <c r="A496" s="30"/>
      <c r="B496" s="6" t="s">
        <v>49</v>
      </c>
      <c r="C496" s="13">
        <v>2</v>
      </c>
      <c r="D496" s="7">
        <v>169.86336800000001</v>
      </c>
      <c r="E496" s="7">
        <f t="shared" si="136"/>
        <v>0</v>
      </c>
      <c r="F496" s="7">
        <f t="shared" si="137"/>
        <v>127.397526</v>
      </c>
      <c r="G496" s="7">
        <f t="shared" si="138"/>
        <v>0</v>
      </c>
      <c r="H496" s="7">
        <v>127.397526</v>
      </c>
      <c r="I496" s="7">
        <v>63.219324</v>
      </c>
      <c r="J496" s="7">
        <v>64.178202999999996</v>
      </c>
      <c r="K496" s="7">
        <v>169.37447499999999</v>
      </c>
    </row>
    <row r="497" spans="1:11" x14ac:dyDescent="0.3">
      <c r="A497" s="30"/>
      <c r="B497" s="6" t="s">
        <v>71</v>
      </c>
      <c r="C497" s="13">
        <v>1</v>
      </c>
      <c r="D497" s="7">
        <v>148.37611799999999</v>
      </c>
      <c r="E497" s="7">
        <f t="shared" si="136"/>
        <v>133.53850600000001</v>
      </c>
      <c r="F497" s="7">
        <f t="shared" si="137"/>
        <v>0</v>
      </c>
      <c r="G497" s="7">
        <f t="shared" si="138"/>
        <v>0</v>
      </c>
      <c r="H497" s="7">
        <v>133.53850600000001</v>
      </c>
      <c r="I497" s="7">
        <v>132.47131300000001</v>
      </c>
      <c r="J497" s="7">
        <v>1.067194</v>
      </c>
      <c r="K497" s="7">
        <v>145.585643</v>
      </c>
    </row>
    <row r="498" spans="1:11" x14ac:dyDescent="0.3">
      <c r="A498" s="30"/>
      <c r="B498" s="6" t="s">
        <v>76</v>
      </c>
      <c r="C498" s="13">
        <v>2</v>
      </c>
      <c r="D498" s="7">
        <v>66.126913000000002</v>
      </c>
      <c r="E498" s="7">
        <f t="shared" si="136"/>
        <v>0</v>
      </c>
      <c r="F498" s="7">
        <f t="shared" si="137"/>
        <v>49.595185000000001</v>
      </c>
      <c r="G498" s="7">
        <f t="shared" si="138"/>
        <v>0</v>
      </c>
      <c r="H498" s="7">
        <v>49.595185000000001</v>
      </c>
      <c r="I498" s="7">
        <v>31.424399000000001</v>
      </c>
      <c r="J498" s="7">
        <v>18.170786</v>
      </c>
      <c r="K498" s="7">
        <v>53.920841000000003</v>
      </c>
    </row>
    <row r="499" spans="1:11" x14ac:dyDescent="0.3">
      <c r="A499" s="30"/>
      <c r="B499" s="6" t="s">
        <v>82</v>
      </c>
      <c r="C499" s="13">
        <v>2</v>
      </c>
      <c r="D499" s="7">
        <v>32.548344999999998</v>
      </c>
      <c r="E499" s="7">
        <f t="shared" si="136"/>
        <v>0</v>
      </c>
      <c r="F499" s="7">
        <f t="shared" si="137"/>
        <v>24.411259000000001</v>
      </c>
      <c r="G499" s="7">
        <f t="shared" si="138"/>
        <v>0</v>
      </c>
      <c r="H499" s="7">
        <v>24.411259000000001</v>
      </c>
      <c r="I499" s="7">
        <v>0.53758300000000003</v>
      </c>
      <c r="J499" s="7">
        <v>23.873676</v>
      </c>
      <c r="K499" s="7">
        <v>28.857405</v>
      </c>
    </row>
    <row r="500" spans="1:11" x14ac:dyDescent="0.3">
      <c r="A500" s="30"/>
      <c r="B500" s="6" t="s">
        <v>85</v>
      </c>
      <c r="C500" s="13">
        <v>1</v>
      </c>
      <c r="D500" s="7">
        <v>15.941537</v>
      </c>
      <c r="E500" s="7">
        <f t="shared" si="136"/>
        <v>14.347383000000001</v>
      </c>
      <c r="F500" s="7">
        <f t="shared" si="137"/>
        <v>0</v>
      </c>
      <c r="G500" s="7">
        <f t="shared" si="138"/>
        <v>0</v>
      </c>
      <c r="H500" s="7">
        <v>14.347383000000001</v>
      </c>
      <c r="I500" s="7">
        <v>0</v>
      </c>
      <c r="J500" s="7">
        <v>14.347383000000001</v>
      </c>
      <c r="K500" s="7">
        <v>13.254272</v>
      </c>
    </row>
    <row r="501" spans="1:11" x14ac:dyDescent="0.3">
      <c r="A501" s="30"/>
      <c r="B501" s="6" t="s">
        <v>86</v>
      </c>
      <c r="C501" s="13">
        <v>1</v>
      </c>
      <c r="D501" s="7">
        <v>3.3583120000000002</v>
      </c>
      <c r="E501" s="7">
        <f t="shared" si="136"/>
        <v>3.022481</v>
      </c>
      <c r="F501" s="7">
        <f t="shared" si="137"/>
        <v>0</v>
      </c>
      <c r="G501" s="7">
        <f t="shared" si="138"/>
        <v>0</v>
      </c>
      <c r="H501" s="7">
        <v>3.022481</v>
      </c>
      <c r="I501" s="7">
        <v>2.5356779999999999</v>
      </c>
      <c r="J501" s="7">
        <v>0.48680200000000001</v>
      </c>
      <c r="K501" s="7">
        <v>3.3583120000000002</v>
      </c>
    </row>
    <row r="502" spans="1:11" x14ac:dyDescent="0.3">
      <c r="A502" s="30"/>
      <c r="B502" s="6" t="s">
        <v>94</v>
      </c>
      <c r="C502" s="13">
        <v>1</v>
      </c>
      <c r="D502" s="7">
        <v>332.94977</v>
      </c>
      <c r="E502" s="7">
        <f t="shared" si="136"/>
        <v>299.65479299999998</v>
      </c>
      <c r="F502" s="7">
        <f t="shared" si="137"/>
        <v>0</v>
      </c>
      <c r="G502" s="7">
        <f t="shared" si="138"/>
        <v>0</v>
      </c>
      <c r="H502" s="7">
        <v>299.65479299999998</v>
      </c>
      <c r="I502" s="7">
        <v>330.38944400000003</v>
      </c>
      <c r="J502" s="7">
        <v>0</v>
      </c>
      <c r="K502" s="7">
        <v>332.94976800000001</v>
      </c>
    </row>
    <row r="503" spans="1:11" x14ac:dyDescent="0.3">
      <c r="A503" s="30"/>
      <c r="B503" s="6" t="s">
        <v>101</v>
      </c>
      <c r="C503" s="13">
        <v>1</v>
      </c>
      <c r="D503" s="7">
        <v>250.28946500000001</v>
      </c>
      <c r="E503" s="7">
        <f t="shared" si="136"/>
        <v>225.26051799999999</v>
      </c>
      <c r="F503" s="7">
        <f t="shared" si="137"/>
        <v>0</v>
      </c>
      <c r="G503" s="7">
        <f t="shared" si="138"/>
        <v>0</v>
      </c>
      <c r="H503" s="7">
        <v>225.26051799999999</v>
      </c>
      <c r="I503" s="7">
        <v>235.59597600000001</v>
      </c>
      <c r="J503" s="7">
        <v>0</v>
      </c>
      <c r="K503" s="7">
        <v>250.28946500000001</v>
      </c>
    </row>
    <row r="504" spans="1:11" x14ac:dyDescent="0.3">
      <c r="A504" s="30"/>
      <c r="B504" s="6" t="s">
        <v>103</v>
      </c>
      <c r="C504" s="13">
        <v>2</v>
      </c>
      <c r="D504" s="7">
        <v>118.221802</v>
      </c>
      <c r="E504" s="7">
        <f t="shared" si="136"/>
        <v>0</v>
      </c>
      <c r="F504" s="7">
        <f t="shared" si="137"/>
        <v>88.666352000000003</v>
      </c>
      <c r="G504" s="7">
        <f t="shared" si="138"/>
        <v>0</v>
      </c>
      <c r="H504" s="7">
        <v>88.666352000000003</v>
      </c>
      <c r="I504" s="7">
        <v>80.696314999999998</v>
      </c>
      <c r="J504" s="7">
        <v>7.9700369999999996</v>
      </c>
      <c r="K504" s="7">
        <v>105.134286</v>
      </c>
    </row>
    <row r="505" spans="1:11" x14ac:dyDescent="0.3">
      <c r="A505" s="30"/>
      <c r="B505" s="6" t="s">
        <v>111</v>
      </c>
      <c r="C505" s="13">
        <v>1</v>
      </c>
      <c r="D505" s="7">
        <v>10.517844999999999</v>
      </c>
      <c r="E505" s="7">
        <f t="shared" si="136"/>
        <v>9.4660600000000006</v>
      </c>
      <c r="F505" s="7">
        <f t="shared" si="137"/>
        <v>0</v>
      </c>
      <c r="G505" s="7">
        <f t="shared" si="138"/>
        <v>0</v>
      </c>
      <c r="H505" s="7">
        <v>9.4660600000000006</v>
      </c>
      <c r="I505" s="7">
        <v>0</v>
      </c>
      <c r="J505" s="7">
        <v>9.4660600000000006</v>
      </c>
      <c r="K505" s="7">
        <v>9.7692359999999994</v>
      </c>
    </row>
    <row r="506" spans="1:11" x14ac:dyDescent="0.3">
      <c r="A506" s="30"/>
      <c r="B506" s="6" t="s">
        <v>113</v>
      </c>
      <c r="C506" s="13">
        <v>1</v>
      </c>
      <c r="D506" s="7">
        <v>120.58917099999999</v>
      </c>
      <c r="E506" s="7">
        <f t="shared" si="136"/>
        <v>108.530254</v>
      </c>
      <c r="F506" s="7">
        <f t="shared" si="137"/>
        <v>0</v>
      </c>
      <c r="G506" s="7">
        <f t="shared" si="138"/>
        <v>0</v>
      </c>
      <c r="H506" s="7">
        <v>108.530254</v>
      </c>
      <c r="I506" s="7">
        <v>55.797218000000001</v>
      </c>
      <c r="J506" s="7">
        <v>52.733035999999998</v>
      </c>
      <c r="K506" s="7">
        <v>111.301965</v>
      </c>
    </row>
    <row r="507" spans="1:11" x14ac:dyDescent="0.3">
      <c r="A507" s="30"/>
      <c r="B507" s="6" t="s">
        <v>117</v>
      </c>
      <c r="C507" s="13">
        <v>1</v>
      </c>
      <c r="D507" s="7">
        <v>7.7558059999999998</v>
      </c>
      <c r="E507" s="7">
        <f t="shared" si="136"/>
        <v>6.9802249999999999</v>
      </c>
      <c r="F507" s="7">
        <f t="shared" si="137"/>
        <v>0</v>
      </c>
      <c r="G507" s="7">
        <f t="shared" si="138"/>
        <v>0</v>
      </c>
      <c r="H507" s="7">
        <v>6.9802249999999999</v>
      </c>
      <c r="I507" s="7">
        <v>0.88873800000000003</v>
      </c>
      <c r="J507" s="7">
        <v>6.0914869999999999</v>
      </c>
      <c r="K507" s="7">
        <v>7.7548659999999998</v>
      </c>
    </row>
    <row r="508" spans="1:11" x14ac:dyDescent="0.3">
      <c r="A508" s="14" t="str">
        <f>CONCATENATE(A495," Total")</f>
        <v>Pickleweed - Cordgrass Total</v>
      </c>
      <c r="B508" s="11"/>
      <c r="C508" s="25"/>
      <c r="D508" s="12">
        <f>SUM(D495:D507)</f>
        <v>1335.9876840000002</v>
      </c>
      <c r="E508" s="12">
        <f t="shared" ref="E508:K508" si="139">SUM(E495:E507)</f>
        <v>854.304529</v>
      </c>
      <c r="F508" s="12">
        <f t="shared" si="139"/>
        <v>290.07032199999998</v>
      </c>
      <c r="G508" s="12">
        <f t="shared" si="139"/>
        <v>0</v>
      </c>
      <c r="H508" s="12">
        <f t="shared" si="139"/>
        <v>1144.374851</v>
      </c>
      <c r="I508" s="12">
        <f t="shared" si="139"/>
        <v>963.9123350000001</v>
      </c>
      <c r="J508" s="12">
        <f t="shared" si="139"/>
        <v>221.53262599999999</v>
      </c>
      <c r="K508" s="12">
        <f t="shared" si="139"/>
        <v>1286.8217259999999</v>
      </c>
    </row>
    <row r="509" spans="1:11" x14ac:dyDescent="0.3">
      <c r="A509" s="24" t="s">
        <v>112</v>
      </c>
      <c r="B509" s="6" t="s">
        <v>111</v>
      </c>
      <c r="C509" s="13">
        <v>2</v>
      </c>
      <c r="D509" s="7">
        <v>48.428007999999998</v>
      </c>
      <c r="E509" s="7">
        <f>IF(C509=1,H509,0)</f>
        <v>0</v>
      </c>
      <c r="F509" s="7">
        <f>IF(C509=2,H509,0)</f>
        <v>36.321005999999997</v>
      </c>
      <c r="G509" s="7">
        <f>IF(C509=3,H509,0)</f>
        <v>0</v>
      </c>
      <c r="H509" s="7">
        <v>36.321005999999997</v>
      </c>
      <c r="I509" s="7">
        <v>0</v>
      </c>
      <c r="J509" s="7">
        <v>36.321005999999997</v>
      </c>
      <c r="K509" s="7">
        <v>45.092590000000001</v>
      </c>
    </row>
    <row r="510" spans="1:11" x14ac:dyDescent="0.3">
      <c r="A510" s="14" t="str">
        <f>CONCATENATE(A509," Total")</f>
        <v>Playa Total</v>
      </c>
      <c r="B510" s="11"/>
      <c r="C510" s="25"/>
      <c r="D510" s="12">
        <f>SUM(D509)</f>
        <v>48.428007999999998</v>
      </c>
      <c r="E510" s="12">
        <f t="shared" ref="E510:K510" si="140">SUM(E509)</f>
        <v>0</v>
      </c>
      <c r="F510" s="12">
        <f t="shared" si="140"/>
        <v>36.321005999999997</v>
      </c>
      <c r="G510" s="12">
        <f t="shared" si="140"/>
        <v>0</v>
      </c>
      <c r="H510" s="12">
        <f t="shared" si="140"/>
        <v>36.321005999999997</v>
      </c>
      <c r="I510" s="12">
        <f t="shared" si="140"/>
        <v>0</v>
      </c>
      <c r="J510" s="12">
        <f t="shared" si="140"/>
        <v>36.321005999999997</v>
      </c>
      <c r="K510" s="12">
        <f t="shared" si="140"/>
        <v>45.092590000000001</v>
      </c>
    </row>
    <row r="511" spans="1:11" x14ac:dyDescent="0.3">
      <c r="A511" s="30" t="s">
        <v>43</v>
      </c>
      <c r="B511" s="6" t="s">
        <v>33</v>
      </c>
      <c r="C511" s="13">
        <v>1</v>
      </c>
      <c r="D511" s="7">
        <v>8.8696599999999997</v>
      </c>
      <c r="E511" s="7">
        <f t="shared" ref="E511:E518" si="141">IF(C511=1,H511,0)</f>
        <v>7.9826940000000004</v>
      </c>
      <c r="F511" s="7">
        <f t="shared" ref="F511:F518" si="142">IF(C511=2,H511,0)</f>
        <v>0</v>
      </c>
      <c r="G511" s="7">
        <f t="shared" ref="G511:G518" si="143">IF(C511=3,H511,0)</f>
        <v>0</v>
      </c>
      <c r="H511" s="7">
        <v>7.9826940000000004</v>
      </c>
      <c r="I511" s="7">
        <v>8.8696599999999997</v>
      </c>
      <c r="J511" s="7">
        <v>0</v>
      </c>
      <c r="K511" s="7">
        <v>8.8696599999999997</v>
      </c>
    </row>
    <row r="512" spans="1:11" x14ac:dyDescent="0.3">
      <c r="A512" s="30"/>
      <c r="B512" s="6" t="s">
        <v>77</v>
      </c>
      <c r="C512" s="13">
        <v>2</v>
      </c>
      <c r="D512" s="7">
        <v>967.89602500000001</v>
      </c>
      <c r="E512" s="7">
        <f t="shared" si="141"/>
        <v>0</v>
      </c>
      <c r="F512" s="7">
        <f t="shared" si="142"/>
        <v>725.92201899999998</v>
      </c>
      <c r="G512" s="7">
        <f t="shared" si="143"/>
        <v>0</v>
      </c>
      <c r="H512" s="7">
        <v>725.92201899999998</v>
      </c>
      <c r="I512" s="7">
        <v>871.81755499999997</v>
      </c>
      <c r="J512" s="7">
        <v>0</v>
      </c>
      <c r="K512" s="7">
        <v>960.63228800000002</v>
      </c>
    </row>
    <row r="513" spans="1:11" x14ac:dyDescent="0.3">
      <c r="A513" s="30"/>
      <c r="B513" s="6" t="s">
        <v>88</v>
      </c>
      <c r="C513" s="13">
        <v>2</v>
      </c>
      <c r="D513" s="7">
        <v>103.079841</v>
      </c>
      <c r="E513" s="7">
        <f t="shared" si="141"/>
        <v>0</v>
      </c>
      <c r="F513" s="7">
        <f t="shared" si="142"/>
        <v>77.309881000000004</v>
      </c>
      <c r="G513" s="7">
        <f t="shared" si="143"/>
        <v>0</v>
      </c>
      <c r="H513" s="7">
        <v>77.309881000000004</v>
      </c>
      <c r="I513" s="7">
        <v>19.813575</v>
      </c>
      <c r="J513" s="7">
        <v>57.496305999999997</v>
      </c>
      <c r="K513" s="7">
        <v>103.079841</v>
      </c>
    </row>
    <row r="514" spans="1:11" x14ac:dyDescent="0.3">
      <c r="A514" s="30"/>
      <c r="B514" s="6" t="s">
        <v>100</v>
      </c>
      <c r="C514" s="13">
        <v>1</v>
      </c>
      <c r="D514" s="7">
        <v>1389.5497250000001</v>
      </c>
      <c r="E514" s="7">
        <f t="shared" si="141"/>
        <v>1250.5947530000001</v>
      </c>
      <c r="F514" s="7">
        <f t="shared" si="142"/>
        <v>0</v>
      </c>
      <c r="G514" s="7">
        <f t="shared" si="143"/>
        <v>0</v>
      </c>
      <c r="H514" s="7">
        <v>1250.5947530000001</v>
      </c>
      <c r="I514" s="7">
        <v>665.08123799999998</v>
      </c>
      <c r="J514" s="7">
        <v>585.51351499999998</v>
      </c>
      <c r="K514" s="7">
        <v>1285.877405</v>
      </c>
    </row>
    <row r="515" spans="1:11" x14ac:dyDescent="0.3">
      <c r="A515" s="30"/>
      <c r="B515" s="6" t="s">
        <v>103</v>
      </c>
      <c r="C515" s="13">
        <v>1</v>
      </c>
      <c r="D515" s="7">
        <v>27.287804000000001</v>
      </c>
      <c r="E515" s="7">
        <f t="shared" si="141"/>
        <v>24.559023</v>
      </c>
      <c r="F515" s="7">
        <f t="shared" si="142"/>
        <v>0</v>
      </c>
      <c r="G515" s="7">
        <f t="shared" si="143"/>
        <v>0</v>
      </c>
      <c r="H515" s="7">
        <v>24.559023</v>
      </c>
      <c r="I515" s="7">
        <v>27.064900000000002</v>
      </c>
      <c r="J515" s="7">
        <v>0</v>
      </c>
      <c r="K515" s="7">
        <v>27.287803</v>
      </c>
    </row>
    <row r="516" spans="1:11" x14ac:dyDescent="0.3">
      <c r="A516" s="30"/>
      <c r="B516" s="6" t="s">
        <v>118</v>
      </c>
      <c r="C516" s="13">
        <v>2</v>
      </c>
      <c r="D516" s="7">
        <v>18.798335999999999</v>
      </c>
      <c r="E516" s="7">
        <f t="shared" si="141"/>
        <v>0</v>
      </c>
      <c r="F516" s="7">
        <f t="shared" si="142"/>
        <v>14.098751999999999</v>
      </c>
      <c r="G516" s="7">
        <f t="shared" si="143"/>
        <v>0</v>
      </c>
      <c r="H516" s="7">
        <v>14.098751999999999</v>
      </c>
      <c r="I516" s="7">
        <v>0</v>
      </c>
      <c r="J516" s="7">
        <v>14.098751999999999</v>
      </c>
      <c r="K516" s="7">
        <v>18.798335999999999</v>
      </c>
    </row>
    <row r="517" spans="1:11" x14ac:dyDescent="0.3">
      <c r="A517" s="30"/>
      <c r="B517" s="6" t="s">
        <v>120</v>
      </c>
      <c r="C517" s="13">
        <v>2</v>
      </c>
      <c r="D517" s="7">
        <v>14.896136</v>
      </c>
      <c r="E517" s="7">
        <f t="shared" si="141"/>
        <v>0</v>
      </c>
      <c r="F517" s="7">
        <f t="shared" si="142"/>
        <v>11.172102000000001</v>
      </c>
      <c r="G517" s="7">
        <f t="shared" si="143"/>
        <v>0</v>
      </c>
      <c r="H517" s="7">
        <v>11.172102000000001</v>
      </c>
      <c r="I517" s="7">
        <v>3.0286E-2</v>
      </c>
      <c r="J517" s="7">
        <v>11.141816</v>
      </c>
      <c r="K517" s="7">
        <v>14.896136</v>
      </c>
    </row>
    <row r="518" spans="1:11" x14ac:dyDescent="0.3">
      <c r="A518" s="30"/>
      <c r="B518" s="6" t="s">
        <v>122</v>
      </c>
      <c r="C518" s="13">
        <v>2</v>
      </c>
      <c r="D518" s="7">
        <v>666.71936800000003</v>
      </c>
      <c r="E518" s="7">
        <f t="shared" si="141"/>
        <v>0</v>
      </c>
      <c r="F518" s="7">
        <f t="shared" si="142"/>
        <v>500.03952600000002</v>
      </c>
      <c r="G518" s="7">
        <f t="shared" si="143"/>
        <v>0</v>
      </c>
      <c r="H518" s="7">
        <v>500.03952600000002</v>
      </c>
      <c r="I518" s="7">
        <v>142.031462</v>
      </c>
      <c r="J518" s="7">
        <v>358.00806399999999</v>
      </c>
      <c r="K518" s="7">
        <v>560.81940599999996</v>
      </c>
    </row>
    <row r="519" spans="1:11" x14ac:dyDescent="0.3">
      <c r="A519" s="14" t="str">
        <f>CONCATENATE(A511," Total")</f>
        <v>Ponderosa Pine Total</v>
      </c>
      <c r="B519" s="11"/>
      <c r="C519" s="25"/>
      <c r="D519" s="12">
        <f>SUM(D511:D518)</f>
        <v>3197.0968949999997</v>
      </c>
      <c r="E519" s="12">
        <f>SUM(E511:E518)</f>
        <v>1283.1364700000001</v>
      </c>
      <c r="F519" s="12">
        <f t="shared" ref="F519:K519" si="144">SUM(F511:F518)</f>
        <v>1328.5422800000001</v>
      </c>
      <c r="G519" s="12">
        <f>SUM(G511:G518)</f>
        <v>0</v>
      </c>
      <c r="H519" s="12">
        <f t="shared" si="144"/>
        <v>2611.67875</v>
      </c>
      <c r="I519" s="12">
        <f t="shared" si="144"/>
        <v>1734.7086759999997</v>
      </c>
      <c r="J519" s="12">
        <f t="shared" si="144"/>
        <v>1026.2584529999999</v>
      </c>
      <c r="K519" s="12">
        <f t="shared" si="144"/>
        <v>2980.2608749999999</v>
      </c>
    </row>
    <row r="520" spans="1:11" x14ac:dyDescent="0.3">
      <c r="A520" s="24" t="s">
        <v>116</v>
      </c>
      <c r="B520" s="6" t="s">
        <v>114</v>
      </c>
      <c r="C520" s="13">
        <v>1</v>
      </c>
      <c r="D520" s="7">
        <v>113.469195</v>
      </c>
      <c r="E520" s="7">
        <f>IF(C520=1,H520,0)</f>
        <v>102.122275</v>
      </c>
      <c r="F520" s="7">
        <f>IF(C520=2,H520,0)</f>
        <v>0</v>
      </c>
      <c r="G520" s="7">
        <f>IF(C520=3,H520,0)</f>
        <v>0</v>
      </c>
      <c r="H520" s="7">
        <v>102.122275</v>
      </c>
      <c r="I520" s="7">
        <v>113.469195</v>
      </c>
      <c r="J520" s="7">
        <v>0</v>
      </c>
      <c r="K520" s="7">
        <v>113.469195</v>
      </c>
    </row>
    <row r="521" spans="1:11" x14ac:dyDescent="0.3">
      <c r="A521" s="14" t="str">
        <f>CONCATENATE(A520," Total")</f>
        <v>Pygmy Cypress Total</v>
      </c>
      <c r="B521" s="11"/>
      <c r="C521" s="25"/>
      <c r="D521" s="12">
        <f>SUM(D520)</f>
        <v>113.469195</v>
      </c>
      <c r="E521" s="12">
        <f t="shared" ref="E521:K521" si="145">SUM(E520)</f>
        <v>102.122275</v>
      </c>
      <c r="F521" s="12">
        <f t="shared" si="145"/>
        <v>0</v>
      </c>
      <c r="G521" s="12">
        <f t="shared" si="145"/>
        <v>0</v>
      </c>
      <c r="H521" s="12">
        <f t="shared" si="145"/>
        <v>102.122275</v>
      </c>
      <c r="I521" s="12">
        <f t="shared" si="145"/>
        <v>113.469195</v>
      </c>
      <c r="J521" s="12">
        <f t="shared" si="145"/>
        <v>0</v>
      </c>
      <c r="K521" s="12">
        <f t="shared" si="145"/>
        <v>113.469195</v>
      </c>
    </row>
    <row r="522" spans="1:11" x14ac:dyDescent="0.3">
      <c r="A522" s="30" t="s">
        <v>62</v>
      </c>
      <c r="B522" s="6" t="s">
        <v>49</v>
      </c>
      <c r="C522" s="13">
        <v>1</v>
      </c>
      <c r="D522" s="7">
        <v>18.897531000000001</v>
      </c>
      <c r="E522" s="7">
        <f>IF(C522=1,H522,0)</f>
        <v>17.007777999999998</v>
      </c>
      <c r="F522" s="7">
        <f>IF(C522=2,H522,0)</f>
        <v>0</v>
      </c>
      <c r="G522" s="7">
        <f>IF(C522=3,H522,0)</f>
        <v>0</v>
      </c>
      <c r="H522" s="7">
        <v>17.007777999999998</v>
      </c>
      <c r="I522" s="7">
        <v>9.6220000000000003E-3</v>
      </c>
      <c r="J522" s="7">
        <v>16.998156000000002</v>
      </c>
      <c r="K522" s="7">
        <v>18.897531000000001</v>
      </c>
    </row>
    <row r="523" spans="1:11" x14ac:dyDescent="0.3">
      <c r="A523" s="30"/>
      <c r="B523" s="6" t="s">
        <v>100</v>
      </c>
      <c r="C523" s="13">
        <v>2</v>
      </c>
      <c r="D523" s="7">
        <v>69.354675999999998</v>
      </c>
      <c r="E523" s="7">
        <f>IF(C523=1,H523,0)</f>
        <v>0</v>
      </c>
      <c r="F523" s="7">
        <f>IF(C523=2,H523,0)</f>
        <v>52.016007000000002</v>
      </c>
      <c r="G523" s="7">
        <f>IF(C523=3,H523,0)</f>
        <v>0</v>
      </c>
      <c r="H523" s="7">
        <v>52.016007000000002</v>
      </c>
      <c r="I523" s="7">
        <v>56.756914999999999</v>
      </c>
      <c r="J523" s="7">
        <v>0</v>
      </c>
      <c r="K523" s="7">
        <v>69.354675999999998</v>
      </c>
    </row>
    <row r="524" spans="1:11" x14ac:dyDescent="0.3">
      <c r="A524" s="30"/>
      <c r="B524" s="6" t="s">
        <v>114</v>
      </c>
      <c r="C524" s="13">
        <v>1</v>
      </c>
      <c r="D524" s="7">
        <v>85.129129000000006</v>
      </c>
      <c r="E524" s="7">
        <f>IF(C524=1,H524,0)</f>
        <v>76.616215999999994</v>
      </c>
      <c r="F524" s="7">
        <f>IF(C524=2,H524,0)</f>
        <v>0</v>
      </c>
      <c r="G524" s="7">
        <f>IF(C524=3,H524,0)</f>
        <v>0</v>
      </c>
      <c r="H524" s="7">
        <v>76.616215999999994</v>
      </c>
      <c r="I524" s="7">
        <v>46.065168</v>
      </c>
      <c r="J524" s="7">
        <v>30.551048000000002</v>
      </c>
      <c r="K524" s="7">
        <v>82.600778000000005</v>
      </c>
    </row>
    <row r="525" spans="1:11" x14ac:dyDescent="0.3">
      <c r="A525" s="14" t="str">
        <f>CONCATENATE(A522," Total")</f>
        <v>Red Alder Total</v>
      </c>
      <c r="B525" s="11"/>
      <c r="C525" s="25"/>
      <c r="D525" s="12">
        <f>SUM(D522:D524)</f>
        <v>173.381336</v>
      </c>
      <c r="E525" s="12">
        <f t="shared" ref="E525:K525" si="146">SUM(E522:E524)</f>
        <v>93.623993999999996</v>
      </c>
      <c r="F525" s="12">
        <f t="shared" si="146"/>
        <v>52.016007000000002</v>
      </c>
      <c r="G525" s="12">
        <f t="shared" si="146"/>
        <v>0</v>
      </c>
      <c r="H525" s="12">
        <f t="shared" si="146"/>
        <v>145.64000099999998</v>
      </c>
      <c r="I525" s="12">
        <f t="shared" si="146"/>
        <v>102.831705</v>
      </c>
      <c r="J525" s="12">
        <f t="shared" si="146"/>
        <v>47.549204000000003</v>
      </c>
      <c r="K525" s="12">
        <f t="shared" si="146"/>
        <v>170.85298499999999</v>
      </c>
    </row>
    <row r="526" spans="1:11" x14ac:dyDescent="0.3">
      <c r="A526" s="30" t="s">
        <v>13</v>
      </c>
      <c r="B526" s="6" t="s">
        <v>49</v>
      </c>
      <c r="C526" s="13">
        <v>2</v>
      </c>
      <c r="D526" s="7">
        <v>47.305162000000003</v>
      </c>
      <c r="E526" s="7">
        <f t="shared" ref="E526:E536" si="147">IF(C526=1,H526,0)</f>
        <v>0</v>
      </c>
      <c r="F526" s="7">
        <f t="shared" ref="F526:F536" si="148">IF(C526=2,H526,0)</f>
        <v>35.478870999999998</v>
      </c>
      <c r="G526" s="7">
        <f t="shared" ref="G526:G536" si="149">IF(C526=3,H526,0)</f>
        <v>0</v>
      </c>
      <c r="H526" s="7">
        <v>35.478870999999998</v>
      </c>
      <c r="I526" s="7">
        <v>0</v>
      </c>
      <c r="J526" s="7">
        <v>35.478870999999998</v>
      </c>
      <c r="K526" s="7">
        <v>46.459180000000003</v>
      </c>
    </row>
    <row r="527" spans="1:11" x14ac:dyDescent="0.3">
      <c r="A527" s="30"/>
      <c r="B527" s="6" t="s">
        <v>71</v>
      </c>
      <c r="C527" s="13">
        <v>2</v>
      </c>
      <c r="D527" s="7">
        <v>391.48648100000003</v>
      </c>
      <c r="E527" s="7">
        <f t="shared" si="147"/>
        <v>0</v>
      </c>
      <c r="F527" s="7">
        <f t="shared" si="148"/>
        <v>293.61486100000002</v>
      </c>
      <c r="G527" s="7">
        <f t="shared" si="149"/>
        <v>0</v>
      </c>
      <c r="H527" s="7">
        <v>293.61486100000002</v>
      </c>
      <c r="I527" s="7">
        <v>390.88860399999999</v>
      </c>
      <c r="J527" s="7">
        <v>0</v>
      </c>
      <c r="K527" s="7">
        <v>391.48648100000003</v>
      </c>
    </row>
    <row r="528" spans="1:11" x14ac:dyDescent="0.3">
      <c r="A528" s="30"/>
      <c r="B528" s="6" t="s">
        <v>73</v>
      </c>
      <c r="C528" s="13">
        <v>1</v>
      </c>
      <c r="D528" s="7">
        <v>1347.057528</v>
      </c>
      <c r="E528" s="7">
        <f t="shared" si="147"/>
        <v>1212.3517750000001</v>
      </c>
      <c r="F528" s="7">
        <f t="shared" si="148"/>
        <v>0</v>
      </c>
      <c r="G528" s="7">
        <f t="shared" si="149"/>
        <v>0</v>
      </c>
      <c r="H528" s="7">
        <v>1212.3517750000001</v>
      </c>
      <c r="I528" s="7">
        <v>1299.1699289999999</v>
      </c>
      <c r="J528" s="7">
        <v>0</v>
      </c>
      <c r="K528" s="7">
        <v>1320.2126659999999</v>
      </c>
    </row>
    <row r="529" spans="1:11" x14ac:dyDescent="0.3">
      <c r="A529" s="30"/>
      <c r="B529" s="6" t="s">
        <v>86</v>
      </c>
      <c r="C529" s="13">
        <v>1</v>
      </c>
      <c r="D529" s="7">
        <v>8.1580820000000003</v>
      </c>
      <c r="E529" s="7">
        <f t="shared" si="147"/>
        <v>7.3422739999999997</v>
      </c>
      <c r="F529" s="7">
        <f t="shared" si="148"/>
        <v>0</v>
      </c>
      <c r="G529" s="7">
        <f t="shared" si="149"/>
        <v>0</v>
      </c>
      <c r="H529" s="7">
        <v>7.3422739999999997</v>
      </c>
      <c r="I529" s="7">
        <v>6.3047329999999997</v>
      </c>
      <c r="J529" s="7">
        <v>1.0375399999999999</v>
      </c>
      <c r="K529" s="7">
        <v>7.6296439999999999</v>
      </c>
    </row>
    <row r="530" spans="1:11" x14ac:dyDescent="0.3">
      <c r="A530" s="30"/>
      <c r="B530" s="6" t="s">
        <v>100</v>
      </c>
      <c r="C530" s="13">
        <v>3</v>
      </c>
      <c r="D530" s="7">
        <v>72845.097102</v>
      </c>
      <c r="E530" s="7">
        <f t="shared" si="147"/>
        <v>0</v>
      </c>
      <c r="F530" s="7">
        <f t="shared" si="148"/>
        <v>0</v>
      </c>
      <c r="G530" s="7">
        <f t="shared" si="149"/>
        <v>36422.548551</v>
      </c>
      <c r="H530" s="7">
        <v>36422.548551</v>
      </c>
      <c r="I530" s="7">
        <v>35720.997594</v>
      </c>
      <c r="J530" s="7">
        <v>701.55095700000004</v>
      </c>
      <c r="K530" s="7">
        <v>58799.242502000001</v>
      </c>
    </row>
    <row r="531" spans="1:11" x14ac:dyDescent="0.3">
      <c r="A531" s="30"/>
      <c r="B531" s="6" t="s">
        <v>101</v>
      </c>
      <c r="C531" s="13">
        <v>2</v>
      </c>
      <c r="D531" s="7">
        <v>1210.490677</v>
      </c>
      <c r="E531" s="7">
        <f t="shared" si="147"/>
        <v>0</v>
      </c>
      <c r="F531" s="7">
        <f t="shared" si="148"/>
        <v>907.86800700000003</v>
      </c>
      <c r="G531" s="7">
        <f t="shared" si="149"/>
        <v>0</v>
      </c>
      <c r="H531" s="7">
        <v>907.86800700000003</v>
      </c>
      <c r="I531" s="7">
        <v>613.80059400000005</v>
      </c>
      <c r="J531" s="7">
        <v>294.06741399999999</v>
      </c>
      <c r="K531" s="7">
        <v>1067.2405189999999</v>
      </c>
    </row>
    <row r="532" spans="1:11" x14ac:dyDescent="0.3">
      <c r="A532" s="30"/>
      <c r="B532" s="6" t="s">
        <v>103</v>
      </c>
      <c r="C532" s="13">
        <v>3</v>
      </c>
      <c r="D532" s="7">
        <v>37644.849091999997</v>
      </c>
      <c r="E532" s="7">
        <f t="shared" si="147"/>
        <v>0</v>
      </c>
      <c r="F532" s="7">
        <f t="shared" si="148"/>
        <v>0</v>
      </c>
      <c r="G532" s="7">
        <f t="shared" si="149"/>
        <v>18822.424545999998</v>
      </c>
      <c r="H532" s="7">
        <v>18822.424545999998</v>
      </c>
      <c r="I532" s="7">
        <v>14197.678569</v>
      </c>
      <c r="J532" s="7">
        <v>4624.7459769999996</v>
      </c>
      <c r="K532" s="7">
        <v>29071.352451999999</v>
      </c>
    </row>
    <row r="533" spans="1:11" x14ac:dyDescent="0.3">
      <c r="A533" s="30"/>
      <c r="B533" s="6" t="s">
        <v>106</v>
      </c>
      <c r="C533" s="13">
        <v>2</v>
      </c>
      <c r="D533" s="7">
        <v>2.5562429999999998</v>
      </c>
      <c r="E533" s="7">
        <f t="shared" si="147"/>
        <v>0</v>
      </c>
      <c r="F533" s="7">
        <f t="shared" si="148"/>
        <v>1.9171819999999999</v>
      </c>
      <c r="G533" s="7">
        <f t="shared" si="149"/>
        <v>0</v>
      </c>
      <c r="H533" s="7">
        <v>1.9171819999999999</v>
      </c>
      <c r="I533" s="7">
        <v>2.5562420000000001</v>
      </c>
      <c r="J533" s="7">
        <v>0</v>
      </c>
      <c r="K533" s="7">
        <v>2.5562429999999998</v>
      </c>
    </row>
    <row r="534" spans="1:11" x14ac:dyDescent="0.3">
      <c r="A534" s="30"/>
      <c r="B534" s="6" t="s">
        <v>109</v>
      </c>
      <c r="C534" s="13">
        <v>2</v>
      </c>
      <c r="D534" s="7">
        <v>265.31801300000001</v>
      </c>
      <c r="E534" s="7">
        <f t="shared" si="147"/>
        <v>0</v>
      </c>
      <c r="F534" s="7">
        <f t="shared" si="148"/>
        <v>198.98850999999999</v>
      </c>
      <c r="G534" s="7">
        <f t="shared" si="149"/>
        <v>0</v>
      </c>
      <c r="H534" s="7">
        <v>198.98850999999999</v>
      </c>
      <c r="I534" s="7">
        <v>190.75020000000001</v>
      </c>
      <c r="J534" s="7">
        <v>8.2383100000000002</v>
      </c>
      <c r="K534" s="7">
        <v>265.31801400000001</v>
      </c>
    </row>
    <row r="535" spans="1:11" x14ac:dyDescent="0.3">
      <c r="A535" s="30"/>
      <c r="B535" s="6" t="s">
        <v>114</v>
      </c>
      <c r="C535" s="13">
        <v>2</v>
      </c>
      <c r="D535" s="7">
        <v>5538.8777010000003</v>
      </c>
      <c r="E535" s="7">
        <f t="shared" si="147"/>
        <v>0</v>
      </c>
      <c r="F535" s="7">
        <f t="shared" si="148"/>
        <v>4154.1582760000001</v>
      </c>
      <c r="G535" s="7">
        <f t="shared" si="149"/>
        <v>0</v>
      </c>
      <c r="H535" s="7">
        <v>4154.1582760000001</v>
      </c>
      <c r="I535" s="7">
        <v>423.56842399999999</v>
      </c>
      <c r="J535" s="7">
        <v>3730.5898520000001</v>
      </c>
      <c r="K535" s="7">
        <v>4527.8727319999998</v>
      </c>
    </row>
    <row r="536" spans="1:11" x14ac:dyDescent="0.3">
      <c r="A536" s="30"/>
      <c r="B536" s="6" t="s">
        <v>117</v>
      </c>
      <c r="C536" s="13">
        <v>1</v>
      </c>
      <c r="D536" s="7">
        <v>429.30734100000001</v>
      </c>
      <c r="E536" s="7">
        <f t="shared" si="147"/>
        <v>386.37660699999998</v>
      </c>
      <c r="F536" s="7">
        <f t="shared" si="148"/>
        <v>0</v>
      </c>
      <c r="G536" s="7">
        <f t="shared" si="149"/>
        <v>0</v>
      </c>
      <c r="H536" s="7">
        <v>386.37660699999998</v>
      </c>
      <c r="I536" s="7">
        <v>324.58227599999998</v>
      </c>
      <c r="J536" s="7">
        <v>61.794331</v>
      </c>
      <c r="K536" s="7">
        <v>412.16418199999998</v>
      </c>
    </row>
    <row r="537" spans="1:11" x14ac:dyDescent="0.3">
      <c r="A537" s="14" t="str">
        <f>CONCATENATE(A526," Total")</f>
        <v>Redwood Total</v>
      </c>
      <c r="B537" s="11"/>
      <c r="C537" s="25"/>
      <c r="D537" s="12">
        <f>SUM(D526:D536)</f>
        <v>119730.50342200001</v>
      </c>
      <c r="E537" s="12">
        <f t="shared" ref="E537:K537" si="150">SUM(E526:E536)</f>
        <v>1606.0706560000001</v>
      </c>
      <c r="F537" s="12">
        <f t="shared" si="150"/>
        <v>5592.0257069999998</v>
      </c>
      <c r="G537" s="12">
        <f t="shared" si="150"/>
        <v>55244.973096999995</v>
      </c>
      <c r="H537" s="12">
        <f t="shared" si="150"/>
        <v>62443.069459999999</v>
      </c>
      <c r="I537" s="12">
        <f t="shared" si="150"/>
        <v>53170.297164999996</v>
      </c>
      <c r="J537" s="12">
        <f t="shared" si="150"/>
        <v>9457.5032519999986</v>
      </c>
      <c r="K537" s="12">
        <f t="shared" si="150"/>
        <v>95911.534614999997</v>
      </c>
    </row>
    <row r="538" spans="1:11" x14ac:dyDescent="0.3">
      <c r="A538" s="30" t="s">
        <v>63</v>
      </c>
      <c r="B538" s="6" t="s">
        <v>49</v>
      </c>
      <c r="C538" s="13">
        <v>2</v>
      </c>
      <c r="D538" s="7">
        <v>339.52184</v>
      </c>
      <c r="E538" s="7">
        <f t="shared" ref="E538:E551" si="151">IF(C538=1,H538,0)</f>
        <v>0</v>
      </c>
      <c r="F538" s="7">
        <f t="shared" ref="F538:F551" si="152">IF(C538=2,H538,0)</f>
        <v>254.64138</v>
      </c>
      <c r="G538" s="7">
        <f t="shared" ref="G538:G551" si="153">IF(C538=3,H538,0)</f>
        <v>0</v>
      </c>
      <c r="H538" s="7">
        <v>254.64138</v>
      </c>
      <c r="I538" s="7">
        <v>28.621493000000001</v>
      </c>
      <c r="J538" s="7">
        <v>226.01988700000001</v>
      </c>
      <c r="K538" s="7">
        <v>253.67377500000001</v>
      </c>
    </row>
    <row r="539" spans="1:11" x14ac:dyDescent="0.3">
      <c r="A539" s="30"/>
      <c r="B539" s="6" t="s">
        <v>71</v>
      </c>
      <c r="C539" s="13">
        <v>2</v>
      </c>
      <c r="D539" s="7">
        <v>3786.2848949999998</v>
      </c>
      <c r="E539" s="7">
        <f t="shared" si="151"/>
        <v>0</v>
      </c>
      <c r="F539" s="7">
        <f t="shared" si="152"/>
        <v>2839.713671</v>
      </c>
      <c r="G539" s="7">
        <f t="shared" si="153"/>
        <v>0</v>
      </c>
      <c r="H539" s="7">
        <v>2839.713671</v>
      </c>
      <c r="I539" s="7">
        <v>3370.7722650000001</v>
      </c>
      <c r="J539" s="7">
        <v>0</v>
      </c>
      <c r="K539" s="7">
        <v>3668.8799739999999</v>
      </c>
    </row>
    <row r="540" spans="1:11" x14ac:dyDescent="0.3">
      <c r="A540" s="30"/>
      <c r="B540" s="6" t="s">
        <v>73</v>
      </c>
      <c r="C540" s="13">
        <v>1</v>
      </c>
      <c r="D540" s="7">
        <v>84.046674999999993</v>
      </c>
      <c r="E540" s="7">
        <f t="shared" si="151"/>
        <v>75.642008000000004</v>
      </c>
      <c r="F540" s="7">
        <f t="shared" si="152"/>
        <v>0</v>
      </c>
      <c r="G540" s="7">
        <f t="shared" si="153"/>
        <v>0</v>
      </c>
      <c r="H540" s="7">
        <v>75.642008000000004</v>
      </c>
      <c r="I540" s="7">
        <v>82.897774999999996</v>
      </c>
      <c r="J540" s="7">
        <v>0</v>
      </c>
      <c r="K540" s="7">
        <v>84.046674999999993</v>
      </c>
    </row>
    <row r="541" spans="1:11" x14ac:dyDescent="0.3">
      <c r="A541" s="30"/>
      <c r="B541" s="6" t="s">
        <v>88</v>
      </c>
      <c r="C541" s="13">
        <v>1</v>
      </c>
      <c r="D541" s="7">
        <v>134.45188999999999</v>
      </c>
      <c r="E541" s="7">
        <f t="shared" si="151"/>
        <v>121.00670100000001</v>
      </c>
      <c r="F541" s="7">
        <f t="shared" si="152"/>
        <v>0</v>
      </c>
      <c r="G541" s="7">
        <f t="shared" si="153"/>
        <v>0</v>
      </c>
      <c r="H541" s="7">
        <v>121.00670100000001</v>
      </c>
      <c r="I541" s="7">
        <v>0</v>
      </c>
      <c r="J541" s="7">
        <v>121.00670100000001</v>
      </c>
      <c r="K541" s="7">
        <v>134.45188999999999</v>
      </c>
    </row>
    <row r="542" spans="1:11" x14ac:dyDescent="0.3">
      <c r="A542" s="30"/>
      <c r="B542" s="6" t="s">
        <v>97</v>
      </c>
      <c r="C542" s="13">
        <v>1</v>
      </c>
      <c r="D542" s="7">
        <v>157.50755899999999</v>
      </c>
      <c r="E542" s="7">
        <f t="shared" si="151"/>
        <v>141.75680299999999</v>
      </c>
      <c r="F542" s="7">
        <f t="shared" si="152"/>
        <v>0</v>
      </c>
      <c r="G542" s="7">
        <f t="shared" si="153"/>
        <v>0</v>
      </c>
      <c r="H542" s="7">
        <v>141.75680299999999</v>
      </c>
      <c r="I542" s="7">
        <v>12.458065</v>
      </c>
      <c r="J542" s="7">
        <v>129.29873699999999</v>
      </c>
      <c r="K542" s="7">
        <v>154.96246199999999</v>
      </c>
    </row>
    <row r="543" spans="1:11" x14ac:dyDescent="0.3">
      <c r="A543" s="30"/>
      <c r="B543" s="6" t="s">
        <v>100</v>
      </c>
      <c r="C543" s="13">
        <v>3</v>
      </c>
      <c r="D543" s="7">
        <v>7653.2939189999997</v>
      </c>
      <c r="E543" s="7">
        <f t="shared" si="151"/>
        <v>0</v>
      </c>
      <c r="F543" s="7">
        <f t="shared" si="152"/>
        <v>0</v>
      </c>
      <c r="G543" s="7">
        <f t="shared" si="153"/>
        <v>3826.64696</v>
      </c>
      <c r="H543" s="7">
        <v>3826.64696</v>
      </c>
      <c r="I543" s="7">
        <v>5052.6028509999996</v>
      </c>
      <c r="J543" s="7">
        <v>0</v>
      </c>
      <c r="K543" s="7">
        <v>7178.7483739999998</v>
      </c>
    </row>
    <row r="544" spans="1:11" x14ac:dyDescent="0.3">
      <c r="A544" s="30"/>
      <c r="B544" s="6" t="s">
        <v>101</v>
      </c>
      <c r="C544" s="13">
        <v>3</v>
      </c>
      <c r="D544" s="7">
        <v>58897.822800000002</v>
      </c>
      <c r="E544" s="7">
        <f t="shared" si="151"/>
        <v>0</v>
      </c>
      <c r="F544" s="7">
        <f t="shared" si="152"/>
        <v>0</v>
      </c>
      <c r="G544" s="7">
        <f t="shared" si="153"/>
        <v>29448.911400000001</v>
      </c>
      <c r="H544" s="7">
        <v>29448.911400000001</v>
      </c>
      <c r="I544" s="7">
        <v>31051.233237</v>
      </c>
      <c r="J544" s="7">
        <v>0</v>
      </c>
      <c r="K544" s="7">
        <v>50654.177842999998</v>
      </c>
    </row>
    <row r="545" spans="1:11" x14ac:dyDescent="0.3">
      <c r="A545" s="30"/>
      <c r="B545" s="6" t="s">
        <v>103</v>
      </c>
      <c r="C545" s="13">
        <v>2</v>
      </c>
      <c r="D545" s="7">
        <v>1407.2592179999999</v>
      </c>
      <c r="E545" s="7">
        <f t="shared" si="151"/>
        <v>0</v>
      </c>
      <c r="F545" s="7">
        <f t="shared" si="152"/>
        <v>1055.4444129999999</v>
      </c>
      <c r="G545" s="7">
        <f t="shared" si="153"/>
        <v>0</v>
      </c>
      <c r="H545" s="7">
        <v>1055.4444129999999</v>
      </c>
      <c r="I545" s="7">
        <v>597.96865300000002</v>
      </c>
      <c r="J545" s="7">
        <v>457.47575999999998</v>
      </c>
      <c r="K545" s="7">
        <v>1362.6133050000001</v>
      </c>
    </row>
    <row r="546" spans="1:11" x14ac:dyDescent="0.3">
      <c r="A546" s="30"/>
      <c r="B546" s="6" t="s">
        <v>106</v>
      </c>
      <c r="C546" s="13">
        <v>2</v>
      </c>
      <c r="D546" s="7">
        <v>24.445664000000001</v>
      </c>
      <c r="E546" s="7">
        <f t="shared" si="151"/>
        <v>0</v>
      </c>
      <c r="F546" s="7">
        <f t="shared" si="152"/>
        <v>18.334247999999999</v>
      </c>
      <c r="G546" s="7">
        <f t="shared" si="153"/>
        <v>0</v>
      </c>
      <c r="H546" s="7">
        <v>18.334247999999999</v>
      </c>
      <c r="I546" s="7">
        <v>0</v>
      </c>
      <c r="J546" s="7">
        <v>18.334247999999999</v>
      </c>
      <c r="K546" s="7">
        <v>24.445663</v>
      </c>
    </row>
    <row r="547" spans="1:11" x14ac:dyDescent="0.3">
      <c r="A547" s="30"/>
      <c r="B547" s="6" t="s">
        <v>109</v>
      </c>
      <c r="C547" s="13">
        <v>2</v>
      </c>
      <c r="D547" s="7">
        <v>8187.6882400000004</v>
      </c>
      <c r="E547" s="7">
        <f t="shared" si="151"/>
        <v>0</v>
      </c>
      <c r="F547" s="7">
        <f t="shared" si="152"/>
        <v>6140.7661799999996</v>
      </c>
      <c r="G547" s="7">
        <f t="shared" si="153"/>
        <v>0</v>
      </c>
      <c r="H547" s="7">
        <v>6140.7661799999996</v>
      </c>
      <c r="I547" s="7">
        <v>2519.651801</v>
      </c>
      <c r="J547" s="7">
        <v>3621.1143790000001</v>
      </c>
      <c r="K547" s="7">
        <v>6535.7872559999996</v>
      </c>
    </row>
    <row r="548" spans="1:11" ht="14.4" customHeight="1" x14ac:dyDescent="0.3">
      <c r="A548" s="30"/>
      <c r="B548" s="6" t="s">
        <v>114</v>
      </c>
      <c r="C548" s="13">
        <v>3</v>
      </c>
      <c r="D548" s="7">
        <v>88971.902956999998</v>
      </c>
      <c r="E548" s="7">
        <f t="shared" si="151"/>
        <v>0</v>
      </c>
      <c r="F548" s="7">
        <f t="shared" si="152"/>
        <v>0</v>
      </c>
      <c r="G548" s="7">
        <f t="shared" si="153"/>
        <v>44485.951479000003</v>
      </c>
      <c r="H548" s="7">
        <v>44485.951479000003</v>
      </c>
      <c r="I548" s="7">
        <v>19700.026704</v>
      </c>
      <c r="J548" s="7">
        <v>24785.924773999999</v>
      </c>
      <c r="K548" s="7">
        <v>60547.379128</v>
      </c>
    </row>
    <row r="549" spans="1:11" x14ac:dyDescent="0.3">
      <c r="A549" s="30"/>
      <c r="B549" s="6" t="s">
        <v>117</v>
      </c>
      <c r="C549" s="13">
        <v>1</v>
      </c>
      <c r="D549" s="7">
        <v>248.871824</v>
      </c>
      <c r="E549" s="7">
        <f t="shared" si="151"/>
        <v>223.98464200000001</v>
      </c>
      <c r="F549" s="7">
        <f t="shared" si="152"/>
        <v>0</v>
      </c>
      <c r="G549" s="7">
        <f t="shared" si="153"/>
        <v>0</v>
      </c>
      <c r="H549" s="7">
        <v>223.98464200000001</v>
      </c>
      <c r="I549" s="7">
        <v>244.23429400000001</v>
      </c>
      <c r="J549" s="7">
        <v>0</v>
      </c>
      <c r="K549" s="7">
        <v>248.871824</v>
      </c>
    </row>
    <row r="550" spans="1:11" x14ac:dyDescent="0.3">
      <c r="A550" s="30"/>
      <c r="B550" s="6" t="s">
        <v>120</v>
      </c>
      <c r="C550" s="13">
        <v>1</v>
      </c>
      <c r="D550" s="7">
        <v>3908.6070319999999</v>
      </c>
      <c r="E550" s="7">
        <f t="shared" si="151"/>
        <v>3517.7463290000001</v>
      </c>
      <c r="F550" s="7">
        <f t="shared" si="152"/>
        <v>0</v>
      </c>
      <c r="G550" s="7">
        <f t="shared" si="153"/>
        <v>0</v>
      </c>
      <c r="H550" s="7">
        <v>3517.7463290000001</v>
      </c>
      <c r="I550" s="7">
        <v>941.77941199999998</v>
      </c>
      <c r="J550" s="7">
        <v>2575.9669170000002</v>
      </c>
      <c r="K550" s="7">
        <v>3668.6720570000002</v>
      </c>
    </row>
    <row r="551" spans="1:11" x14ac:dyDescent="0.3">
      <c r="A551" s="30"/>
      <c r="B551" s="6" t="s">
        <v>122</v>
      </c>
      <c r="C551" s="13">
        <v>1</v>
      </c>
      <c r="D551" s="7">
        <v>29.880026000000001</v>
      </c>
      <c r="E551" s="7">
        <f t="shared" si="151"/>
        <v>26.892022999999998</v>
      </c>
      <c r="F551" s="7">
        <f t="shared" si="152"/>
        <v>0</v>
      </c>
      <c r="G551" s="7">
        <f t="shared" si="153"/>
        <v>0</v>
      </c>
      <c r="H551" s="7">
        <v>26.892022999999998</v>
      </c>
      <c r="I551" s="7">
        <v>4.3251249999999999</v>
      </c>
      <c r="J551" s="7">
        <v>22.566897999999998</v>
      </c>
      <c r="K551" s="7">
        <v>29.880026000000001</v>
      </c>
    </row>
    <row r="552" spans="1:11" x14ac:dyDescent="0.3">
      <c r="A552" s="14" t="str">
        <f>CONCATENATE(A538," Total")</f>
        <v>Redwood - Douglas-Fir Total</v>
      </c>
      <c r="B552" s="11"/>
      <c r="C552" s="25"/>
      <c r="D552" s="12">
        <f>SUM(D538:D551)</f>
        <v>173831.584539</v>
      </c>
      <c r="E552" s="12">
        <f t="shared" ref="E552:K552" si="154">SUM(E538:E551)</f>
        <v>4107.0285060000006</v>
      </c>
      <c r="F552" s="12">
        <f t="shared" si="154"/>
        <v>10308.899891999999</v>
      </c>
      <c r="G552" s="12">
        <f t="shared" si="154"/>
        <v>77761.509839000006</v>
      </c>
      <c r="H552" s="12">
        <f t="shared" si="154"/>
        <v>92177.43823699998</v>
      </c>
      <c r="I552" s="12">
        <f t="shared" si="154"/>
        <v>63606.571675000007</v>
      </c>
      <c r="J552" s="12">
        <f t="shared" si="154"/>
        <v>31957.708301000002</v>
      </c>
      <c r="K552" s="12">
        <f t="shared" si="154"/>
        <v>134546.59025199999</v>
      </c>
    </row>
    <row r="553" spans="1:11" x14ac:dyDescent="0.3">
      <c r="A553" s="30" t="s">
        <v>27</v>
      </c>
      <c r="B553" s="6" t="s">
        <v>18</v>
      </c>
      <c r="C553" s="13">
        <v>1</v>
      </c>
      <c r="D553" s="7">
        <v>2.8232010000000001</v>
      </c>
      <c r="E553" s="7">
        <f t="shared" ref="E553:E582" si="155">IF(C553=1,H553,0)</f>
        <v>2.5408810000000002</v>
      </c>
      <c r="F553" s="7">
        <f t="shared" ref="F553:F582" si="156">IF(C553=2,H553,0)</f>
        <v>0</v>
      </c>
      <c r="G553" s="7">
        <f t="shared" ref="G553:G582" si="157">IF(C553=3,H553,0)</f>
        <v>0</v>
      </c>
      <c r="H553" s="7">
        <v>2.5408810000000002</v>
      </c>
      <c r="I553" s="7">
        <v>0</v>
      </c>
      <c r="J553" s="7">
        <v>2.5408810000000002</v>
      </c>
      <c r="K553" s="7">
        <v>2.8232010000000001</v>
      </c>
    </row>
    <row r="554" spans="1:11" x14ac:dyDescent="0.3">
      <c r="A554" s="30"/>
      <c r="B554" s="6" t="s">
        <v>33</v>
      </c>
      <c r="C554" s="13">
        <v>1</v>
      </c>
      <c r="D554" s="7">
        <v>92.024569</v>
      </c>
      <c r="E554" s="7">
        <f t="shared" si="155"/>
        <v>82.822113000000002</v>
      </c>
      <c r="F554" s="7">
        <f t="shared" si="156"/>
        <v>0</v>
      </c>
      <c r="G554" s="7">
        <f t="shared" si="157"/>
        <v>0</v>
      </c>
      <c r="H554" s="7">
        <v>82.822113000000002</v>
      </c>
      <c r="I554" s="7">
        <v>3.5017339999999999</v>
      </c>
      <c r="J554" s="7">
        <v>79.320379000000003</v>
      </c>
      <c r="K554" s="7">
        <v>89.868655000000004</v>
      </c>
    </row>
    <row r="555" spans="1:11" x14ac:dyDescent="0.3">
      <c r="A555" s="30"/>
      <c r="B555" s="6" t="s">
        <v>49</v>
      </c>
      <c r="C555" s="13">
        <v>1</v>
      </c>
      <c r="D555" s="7">
        <v>120.36474</v>
      </c>
      <c r="E555" s="7">
        <f t="shared" si="155"/>
        <v>108.328266</v>
      </c>
      <c r="F555" s="7">
        <f t="shared" si="156"/>
        <v>0</v>
      </c>
      <c r="G555" s="7">
        <f t="shared" si="157"/>
        <v>0</v>
      </c>
      <c r="H555" s="7">
        <v>108.328266</v>
      </c>
      <c r="I555" s="7">
        <v>12.760068</v>
      </c>
      <c r="J555" s="7">
        <v>95.568197999999995</v>
      </c>
      <c r="K555" s="7">
        <v>119.26009000000001</v>
      </c>
    </row>
    <row r="556" spans="1:11" x14ac:dyDescent="0.3">
      <c r="A556" s="30"/>
      <c r="B556" s="6" t="s">
        <v>67</v>
      </c>
      <c r="C556" s="13">
        <v>1</v>
      </c>
      <c r="D556" s="7">
        <v>235.95004</v>
      </c>
      <c r="E556" s="7">
        <f t="shared" si="155"/>
        <v>212.35503600000001</v>
      </c>
      <c r="F556" s="7">
        <f t="shared" si="156"/>
        <v>0</v>
      </c>
      <c r="G556" s="7">
        <f t="shared" si="157"/>
        <v>0</v>
      </c>
      <c r="H556" s="7">
        <v>212.35503600000001</v>
      </c>
      <c r="I556" s="7">
        <v>37.948310999999997</v>
      </c>
      <c r="J556" s="7">
        <v>174.40672499999999</v>
      </c>
      <c r="K556" s="7">
        <v>228.84547900000001</v>
      </c>
    </row>
    <row r="557" spans="1:11" x14ac:dyDescent="0.3">
      <c r="A557" s="30"/>
      <c r="B557" s="6" t="s">
        <v>71</v>
      </c>
      <c r="C557" s="13">
        <v>1</v>
      </c>
      <c r="D557" s="7">
        <v>277.24604199999999</v>
      </c>
      <c r="E557" s="7">
        <f t="shared" si="155"/>
        <v>249.52143799999999</v>
      </c>
      <c r="F557" s="7">
        <f t="shared" si="156"/>
        <v>0</v>
      </c>
      <c r="G557" s="7">
        <f t="shared" si="157"/>
        <v>0</v>
      </c>
      <c r="H557" s="7">
        <v>249.52143799999999</v>
      </c>
      <c r="I557" s="7">
        <v>160.02008799999999</v>
      </c>
      <c r="J557" s="7">
        <v>89.501350000000002</v>
      </c>
      <c r="K557" s="7">
        <v>276.24818699999997</v>
      </c>
    </row>
    <row r="558" spans="1:11" x14ac:dyDescent="0.3">
      <c r="A558" s="30"/>
      <c r="B558" s="6" t="s">
        <v>73</v>
      </c>
      <c r="C558" s="13">
        <v>1</v>
      </c>
      <c r="D558" s="7">
        <v>50.878585000000001</v>
      </c>
      <c r="E558" s="7">
        <f t="shared" si="155"/>
        <v>45.790725999999999</v>
      </c>
      <c r="F558" s="7">
        <f t="shared" si="156"/>
        <v>0</v>
      </c>
      <c r="G558" s="7">
        <f t="shared" si="157"/>
        <v>0</v>
      </c>
      <c r="H558" s="7">
        <v>45.790725999999999</v>
      </c>
      <c r="I558" s="7">
        <v>36.318295999999997</v>
      </c>
      <c r="J558" s="7">
        <v>9.4724299999999992</v>
      </c>
      <c r="K558" s="7">
        <v>49.259374999999999</v>
      </c>
    </row>
    <row r="559" spans="1:11" x14ac:dyDescent="0.3">
      <c r="A559" s="30"/>
      <c r="B559" s="6" t="s">
        <v>76</v>
      </c>
      <c r="C559" s="13">
        <v>1</v>
      </c>
      <c r="D559" s="7">
        <v>8.7298819999999999</v>
      </c>
      <c r="E559" s="7">
        <f t="shared" si="155"/>
        <v>7.8568939999999996</v>
      </c>
      <c r="F559" s="7">
        <f t="shared" si="156"/>
        <v>0</v>
      </c>
      <c r="G559" s="7">
        <f t="shared" si="157"/>
        <v>0</v>
      </c>
      <c r="H559" s="7">
        <v>7.8568939999999996</v>
      </c>
      <c r="I559" s="7">
        <v>1.9650000000000001E-2</v>
      </c>
      <c r="J559" s="7">
        <v>7.8372440000000001</v>
      </c>
      <c r="K559" s="7">
        <v>8.7298819999999999</v>
      </c>
    </row>
    <row r="560" spans="1:11" x14ac:dyDescent="0.3">
      <c r="A560" s="30"/>
      <c r="B560" s="6" t="s">
        <v>77</v>
      </c>
      <c r="C560" s="13">
        <v>1</v>
      </c>
      <c r="D560" s="7">
        <v>2134.3706040000002</v>
      </c>
      <c r="E560" s="7">
        <f t="shared" si="155"/>
        <v>1920.933544</v>
      </c>
      <c r="F560" s="7">
        <f t="shared" si="156"/>
        <v>0</v>
      </c>
      <c r="G560" s="7">
        <f t="shared" si="157"/>
        <v>0</v>
      </c>
      <c r="H560" s="7">
        <v>1920.933544</v>
      </c>
      <c r="I560" s="7">
        <v>905.74667599999998</v>
      </c>
      <c r="J560" s="7">
        <v>1015.186868</v>
      </c>
      <c r="K560" s="7">
        <v>2050.3260829999999</v>
      </c>
    </row>
    <row r="561" spans="1:11" x14ac:dyDescent="0.3">
      <c r="A561" s="30"/>
      <c r="B561" s="6" t="s">
        <v>82</v>
      </c>
      <c r="C561" s="13">
        <v>1</v>
      </c>
      <c r="D561" s="7">
        <v>316.893259</v>
      </c>
      <c r="E561" s="7">
        <f t="shared" si="155"/>
        <v>285.203934</v>
      </c>
      <c r="F561" s="7">
        <f t="shared" si="156"/>
        <v>0</v>
      </c>
      <c r="G561" s="7">
        <f t="shared" si="157"/>
        <v>0</v>
      </c>
      <c r="H561" s="7">
        <v>285.203934</v>
      </c>
      <c r="I561" s="7">
        <v>110.782263</v>
      </c>
      <c r="J561" s="7">
        <v>174.42167000000001</v>
      </c>
      <c r="K561" s="7">
        <v>302.602127</v>
      </c>
    </row>
    <row r="562" spans="1:11" x14ac:dyDescent="0.3">
      <c r="A562" s="30"/>
      <c r="B562" s="6" t="s">
        <v>84</v>
      </c>
      <c r="C562" s="13">
        <v>1</v>
      </c>
      <c r="D562" s="7">
        <v>277.85412400000001</v>
      </c>
      <c r="E562" s="7">
        <f t="shared" si="155"/>
        <v>250.068712</v>
      </c>
      <c r="F562" s="7">
        <f t="shared" si="156"/>
        <v>0</v>
      </c>
      <c r="G562" s="7">
        <f t="shared" si="157"/>
        <v>0</v>
      </c>
      <c r="H562" s="7">
        <v>250.068712</v>
      </c>
      <c r="I562" s="7">
        <v>38.551125999999996</v>
      </c>
      <c r="J562" s="7">
        <v>211.51758599999999</v>
      </c>
      <c r="K562" s="7">
        <v>266.120767</v>
      </c>
    </row>
    <row r="563" spans="1:11" x14ac:dyDescent="0.3">
      <c r="A563" s="30"/>
      <c r="B563" s="6" t="s">
        <v>85</v>
      </c>
      <c r="C563" s="13">
        <v>1</v>
      </c>
      <c r="D563" s="7">
        <v>2.331842</v>
      </c>
      <c r="E563" s="7">
        <f t="shared" si="155"/>
        <v>2.0986570000000002</v>
      </c>
      <c r="F563" s="7">
        <f t="shared" si="156"/>
        <v>0</v>
      </c>
      <c r="G563" s="7">
        <f t="shared" si="157"/>
        <v>0</v>
      </c>
      <c r="H563" s="7">
        <v>2.0986570000000002</v>
      </c>
      <c r="I563" s="7">
        <v>0</v>
      </c>
      <c r="J563" s="7">
        <v>2.0986570000000002</v>
      </c>
      <c r="K563" s="7">
        <v>2.331842</v>
      </c>
    </row>
    <row r="564" spans="1:11" x14ac:dyDescent="0.3">
      <c r="A564" s="30"/>
      <c r="B564" s="6" t="s">
        <v>86</v>
      </c>
      <c r="C564" s="13">
        <v>1</v>
      </c>
      <c r="D564" s="7">
        <v>88.841706000000002</v>
      </c>
      <c r="E564" s="7">
        <f t="shared" si="155"/>
        <v>79.957536000000005</v>
      </c>
      <c r="F564" s="7">
        <f t="shared" si="156"/>
        <v>0</v>
      </c>
      <c r="G564" s="7">
        <f t="shared" si="157"/>
        <v>0</v>
      </c>
      <c r="H564" s="7">
        <v>79.957536000000005</v>
      </c>
      <c r="I564" s="7">
        <v>67.465956000000006</v>
      </c>
      <c r="J564" s="7">
        <v>12.491580000000001</v>
      </c>
      <c r="K564" s="7">
        <v>88.841706000000002</v>
      </c>
    </row>
    <row r="565" spans="1:11" x14ac:dyDescent="0.3">
      <c r="A565" s="30"/>
      <c r="B565" s="6" t="s">
        <v>94</v>
      </c>
      <c r="C565" s="13">
        <v>1</v>
      </c>
      <c r="D565" s="7">
        <v>62.241216000000001</v>
      </c>
      <c r="E565" s="7">
        <f t="shared" si="155"/>
        <v>56.017094</v>
      </c>
      <c r="F565" s="7">
        <f t="shared" si="156"/>
        <v>0</v>
      </c>
      <c r="G565" s="7">
        <f t="shared" si="157"/>
        <v>0</v>
      </c>
      <c r="H565" s="7">
        <v>56.017094</v>
      </c>
      <c r="I565" s="7">
        <v>56.585151000000003</v>
      </c>
      <c r="J565" s="7">
        <v>0</v>
      </c>
      <c r="K565" s="7">
        <v>62.228386999999998</v>
      </c>
    </row>
    <row r="566" spans="1:11" x14ac:dyDescent="0.3">
      <c r="A566" s="30"/>
      <c r="B566" s="6" t="s">
        <v>97</v>
      </c>
      <c r="C566" s="13">
        <v>1</v>
      </c>
      <c r="D566" s="7">
        <v>327.50904800000001</v>
      </c>
      <c r="E566" s="7">
        <f t="shared" si="155"/>
        <v>294.75814300000002</v>
      </c>
      <c r="F566" s="7">
        <f t="shared" si="156"/>
        <v>0</v>
      </c>
      <c r="G566" s="7">
        <f t="shared" si="157"/>
        <v>0</v>
      </c>
      <c r="H566" s="7">
        <v>294.75814300000002</v>
      </c>
      <c r="I566" s="7">
        <v>75.614766000000003</v>
      </c>
      <c r="J566" s="7">
        <v>219.14337699999999</v>
      </c>
      <c r="K566" s="7">
        <v>320.152154</v>
      </c>
    </row>
    <row r="567" spans="1:11" x14ac:dyDescent="0.3">
      <c r="A567" s="30"/>
      <c r="B567" s="6" t="s">
        <v>99</v>
      </c>
      <c r="C567" s="13">
        <v>1</v>
      </c>
      <c r="D567" s="7">
        <v>104.44968299999999</v>
      </c>
      <c r="E567" s="7">
        <f t="shared" si="155"/>
        <v>94.004715000000004</v>
      </c>
      <c r="F567" s="7">
        <f t="shared" si="156"/>
        <v>0</v>
      </c>
      <c r="G567" s="7">
        <f t="shared" si="157"/>
        <v>0</v>
      </c>
      <c r="H567" s="7">
        <v>94.004715000000004</v>
      </c>
      <c r="I567" s="7">
        <v>99.943792999999999</v>
      </c>
      <c r="J567" s="7">
        <v>0</v>
      </c>
      <c r="K567" s="7">
        <v>104.072091</v>
      </c>
    </row>
    <row r="568" spans="1:11" x14ac:dyDescent="0.3">
      <c r="A568" s="30"/>
      <c r="B568" s="6" t="s">
        <v>100</v>
      </c>
      <c r="C568" s="13">
        <v>1</v>
      </c>
      <c r="D568" s="7">
        <v>288.52834799999999</v>
      </c>
      <c r="E568" s="7">
        <f t="shared" si="155"/>
        <v>259.67551300000002</v>
      </c>
      <c r="F568" s="7">
        <f t="shared" si="156"/>
        <v>0</v>
      </c>
      <c r="G568" s="7">
        <f t="shared" si="157"/>
        <v>0</v>
      </c>
      <c r="H568" s="7">
        <v>259.67551300000002</v>
      </c>
      <c r="I568" s="7">
        <v>201.29555999999999</v>
      </c>
      <c r="J568" s="7">
        <v>58.379953</v>
      </c>
      <c r="K568" s="7">
        <v>287.46676200000002</v>
      </c>
    </row>
    <row r="569" spans="1:11" x14ac:dyDescent="0.3">
      <c r="A569" s="30"/>
      <c r="B569" s="6" t="s">
        <v>101</v>
      </c>
      <c r="C569" s="13">
        <v>1</v>
      </c>
      <c r="D569" s="7">
        <v>1635.4696160000001</v>
      </c>
      <c r="E569" s="7">
        <f t="shared" si="155"/>
        <v>1471.922654</v>
      </c>
      <c r="F569" s="7">
        <f t="shared" si="156"/>
        <v>0</v>
      </c>
      <c r="G569" s="7">
        <f t="shared" si="157"/>
        <v>0</v>
      </c>
      <c r="H569" s="7">
        <v>1471.922654</v>
      </c>
      <c r="I569" s="7">
        <v>872.96614199999999</v>
      </c>
      <c r="J569" s="7">
        <v>598.95651299999997</v>
      </c>
      <c r="K569" s="7">
        <v>1590.274142</v>
      </c>
    </row>
    <row r="570" spans="1:11" x14ac:dyDescent="0.3">
      <c r="A570" s="30"/>
      <c r="B570" s="6" t="s">
        <v>103</v>
      </c>
      <c r="C570" s="13">
        <v>1</v>
      </c>
      <c r="D570" s="7">
        <v>148.39090300000001</v>
      </c>
      <c r="E570" s="7">
        <f t="shared" si="155"/>
        <v>133.55181200000001</v>
      </c>
      <c r="F570" s="7">
        <f t="shared" si="156"/>
        <v>0</v>
      </c>
      <c r="G570" s="7">
        <f t="shared" si="157"/>
        <v>0</v>
      </c>
      <c r="H570" s="7">
        <v>133.55181200000001</v>
      </c>
      <c r="I570" s="7">
        <v>42.527351000000003</v>
      </c>
      <c r="J570" s="7">
        <v>91.024462</v>
      </c>
      <c r="K570" s="7">
        <v>141.76781399999999</v>
      </c>
    </row>
    <row r="571" spans="1:11" x14ac:dyDescent="0.3">
      <c r="A571" s="30"/>
      <c r="B571" s="6" t="s">
        <v>106</v>
      </c>
      <c r="C571" s="13">
        <v>1</v>
      </c>
      <c r="D571" s="7">
        <v>156.05927299999999</v>
      </c>
      <c r="E571" s="7">
        <f t="shared" si="155"/>
        <v>140.45334600000001</v>
      </c>
      <c r="F571" s="7">
        <f t="shared" si="156"/>
        <v>0</v>
      </c>
      <c r="G571" s="7">
        <f t="shared" si="157"/>
        <v>0</v>
      </c>
      <c r="H571" s="7">
        <v>140.45334600000001</v>
      </c>
      <c r="I571" s="7">
        <v>9.0047549999999994</v>
      </c>
      <c r="J571" s="7">
        <v>131.44859</v>
      </c>
      <c r="K571" s="7">
        <v>148.979074</v>
      </c>
    </row>
    <row r="572" spans="1:11" x14ac:dyDescent="0.3">
      <c r="A572" s="30"/>
      <c r="B572" s="6" t="s">
        <v>107</v>
      </c>
      <c r="C572" s="13">
        <v>1</v>
      </c>
      <c r="D572" s="7">
        <v>21.658484999999999</v>
      </c>
      <c r="E572" s="7">
        <f t="shared" si="155"/>
        <v>19.492636000000001</v>
      </c>
      <c r="F572" s="7">
        <f t="shared" si="156"/>
        <v>0</v>
      </c>
      <c r="G572" s="7">
        <f t="shared" si="157"/>
        <v>0</v>
      </c>
      <c r="H572" s="7">
        <v>19.492636000000001</v>
      </c>
      <c r="I572" s="7">
        <v>1.645119</v>
      </c>
      <c r="J572" s="7">
        <v>17.847518000000001</v>
      </c>
      <c r="K572" s="7" t="s">
        <v>0</v>
      </c>
    </row>
    <row r="573" spans="1:11" x14ac:dyDescent="0.3">
      <c r="A573" s="30"/>
      <c r="B573" s="6" t="s">
        <v>109</v>
      </c>
      <c r="C573" s="13">
        <v>1</v>
      </c>
      <c r="D573" s="7">
        <v>758.47362499999997</v>
      </c>
      <c r="E573" s="7">
        <f t="shared" si="155"/>
        <v>682.62626299999999</v>
      </c>
      <c r="F573" s="7">
        <f t="shared" si="156"/>
        <v>0</v>
      </c>
      <c r="G573" s="7">
        <f t="shared" si="157"/>
        <v>0</v>
      </c>
      <c r="H573" s="7">
        <v>682.62626299999999</v>
      </c>
      <c r="I573" s="7">
        <v>605.37230199999999</v>
      </c>
      <c r="J573" s="7">
        <v>77.253961000000004</v>
      </c>
      <c r="K573" s="7">
        <v>743.11597600000005</v>
      </c>
    </row>
    <row r="574" spans="1:11" x14ac:dyDescent="0.3">
      <c r="A574" s="30"/>
      <c r="B574" s="6" t="s">
        <v>111</v>
      </c>
      <c r="C574" s="13">
        <v>1</v>
      </c>
      <c r="D574" s="7">
        <v>128.94422599999999</v>
      </c>
      <c r="E574" s="7">
        <f t="shared" si="155"/>
        <v>116.049803</v>
      </c>
      <c r="F574" s="7">
        <f t="shared" si="156"/>
        <v>0</v>
      </c>
      <c r="G574" s="7">
        <f t="shared" si="157"/>
        <v>0</v>
      </c>
      <c r="H574" s="7">
        <v>116.049803</v>
      </c>
      <c r="I574" s="7">
        <v>35.144348999999998</v>
      </c>
      <c r="J574" s="7">
        <v>80.905454000000006</v>
      </c>
      <c r="K574" s="7">
        <v>123.85363599999999</v>
      </c>
    </row>
    <row r="575" spans="1:11" x14ac:dyDescent="0.3">
      <c r="A575" s="30"/>
      <c r="B575" s="6" t="s">
        <v>113</v>
      </c>
      <c r="C575" s="13">
        <v>1</v>
      </c>
      <c r="D575" s="7">
        <v>87.932717999999994</v>
      </c>
      <c r="E575" s="7">
        <f t="shared" si="155"/>
        <v>79.139446000000007</v>
      </c>
      <c r="F575" s="7">
        <f t="shared" si="156"/>
        <v>0</v>
      </c>
      <c r="G575" s="7">
        <f t="shared" si="157"/>
        <v>0</v>
      </c>
      <c r="H575" s="7">
        <v>79.139446000000007</v>
      </c>
      <c r="I575" s="7">
        <v>13.827588</v>
      </c>
      <c r="J575" s="7">
        <v>65.311858999999998</v>
      </c>
      <c r="K575" s="7">
        <v>82.523670999999993</v>
      </c>
    </row>
    <row r="576" spans="1:11" x14ac:dyDescent="0.3">
      <c r="A576" s="30"/>
      <c r="B576" s="6" t="s">
        <v>114</v>
      </c>
      <c r="C576" s="13">
        <v>1</v>
      </c>
      <c r="D576" s="7">
        <v>356.249731</v>
      </c>
      <c r="E576" s="7">
        <f t="shared" si="155"/>
        <v>320.62475799999999</v>
      </c>
      <c r="F576" s="7">
        <f t="shared" si="156"/>
        <v>0</v>
      </c>
      <c r="G576" s="7">
        <f t="shared" si="157"/>
        <v>0</v>
      </c>
      <c r="H576" s="7">
        <v>320.62475799999999</v>
      </c>
      <c r="I576" s="7">
        <v>43.217466000000002</v>
      </c>
      <c r="J576" s="7">
        <v>277.40729099999999</v>
      </c>
      <c r="K576" s="7">
        <v>350.94156700000002</v>
      </c>
    </row>
    <row r="577" spans="1:11" x14ac:dyDescent="0.3">
      <c r="A577" s="30"/>
      <c r="B577" s="6" t="s">
        <v>117</v>
      </c>
      <c r="C577" s="13">
        <v>1</v>
      </c>
      <c r="D577" s="7">
        <v>121.10892699999999</v>
      </c>
      <c r="E577" s="7">
        <f t="shared" si="155"/>
        <v>108.998034</v>
      </c>
      <c r="F577" s="7">
        <f t="shared" si="156"/>
        <v>0</v>
      </c>
      <c r="G577" s="7">
        <f t="shared" si="157"/>
        <v>0</v>
      </c>
      <c r="H577" s="7">
        <v>108.998034</v>
      </c>
      <c r="I577" s="7">
        <v>21.637231</v>
      </c>
      <c r="J577" s="7">
        <v>87.360803000000004</v>
      </c>
      <c r="K577" s="7">
        <v>118.77917100000001</v>
      </c>
    </row>
    <row r="578" spans="1:11" x14ac:dyDescent="0.3">
      <c r="A578" s="30"/>
      <c r="B578" s="6" t="s">
        <v>118</v>
      </c>
      <c r="C578" s="13">
        <v>1</v>
      </c>
      <c r="D578" s="7">
        <v>128.31987899999999</v>
      </c>
      <c r="E578" s="7">
        <f t="shared" si="155"/>
        <v>115.487891</v>
      </c>
      <c r="F578" s="7">
        <f t="shared" si="156"/>
        <v>0</v>
      </c>
      <c r="G578" s="7">
        <f t="shared" si="157"/>
        <v>0</v>
      </c>
      <c r="H578" s="7">
        <v>115.487891</v>
      </c>
      <c r="I578" s="7">
        <v>3.0501849999999999</v>
      </c>
      <c r="J578" s="7">
        <v>112.43770600000001</v>
      </c>
      <c r="K578" s="7">
        <v>125.91474100000001</v>
      </c>
    </row>
    <row r="579" spans="1:11" x14ac:dyDescent="0.3">
      <c r="A579" s="30"/>
      <c r="B579" s="6" t="s">
        <v>119</v>
      </c>
      <c r="C579" s="13">
        <v>1</v>
      </c>
      <c r="D579" s="7">
        <v>278.32767200000001</v>
      </c>
      <c r="E579" s="7">
        <f t="shared" si="155"/>
        <v>250.49490499999999</v>
      </c>
      <c r="F579" s="7">
        <f t="shared" si="156"/>
        <v>0</v>
      </c>
      <c r="G579" s="7">
        <f t="shared" si="157"/>
        <v>0</v>
      </c>
      <c r="H579" s="7">
        <v>250.49490499999999</v>
      </c>
      <c r="I579" s="7">
        <v>145.399956</v>
      </c>
      <c r="J579" s="7">
        <v>105.094949</v>
      </c>
      <c r="K579" s="7">
        <v>277.99219199999999</v>
      </c>
    </row>
    <row r="580" spans="1:11" x14ac:dyDescent="0.3">
      <c r="A580" s="30"/>
      <c r="B580" s="6" t="s">
        <v>120</v>
      </c>
      <c r="C580" s="13">
        <v>1</v>
      </c>
      <c r="D580" s="7">
        <v>73.296457000000004</v>
      </c>
      <c r="E580" s="7">
        <f t="shared" si="155"/>
        <v>65.966812000000004</v>
      </c>
      <c r="F580" s="7">
        <f t="shared" si="156"/>
        <v>0</v>
      </c>
      <c r="G580" s="7">
        <f t="shared" si="157"/>
        <v>0</v>
      </c>
      <c r="H580" s="7">
        <v>65.966812000000004</v>
      </c>
      <c r="I580" s="7">
        <v>2.6248320000000001</v>
      </c>
      <c r="J580" s="7">
        <v>63.34198</v>
      </c>
      <c r="K580" s="7">
        <v>69.256331000000003</v>
      </c>
    </row>
    <row r="581" spans="1:11" x14ac:dyDescent="0.3">
      <c r="A581" s="30"/>
      <c r="B581" s="6" t="s">
        <v>121</v>
      </c>
      <c r="C581" s="13">
        <v>1</v>
      </c>
      <c r="D581" s="7">
        <v>32.280580999999998</v>
      </c>
      <c r="E581" s="7">
        <f t="shared" si="155"/>
        <v>29.052523000000001</v>
      </c>
      <c r="F581" s="7">
        <f t="shared" si="156"/>
        <v>0</v>
      </c>
      <c r="G581" s="7">
        <f t="shared" si="157"/>
        <v>0</v>
      </c>
      <c r="H581" s="7">
        <v>29.052523000000001</v>
      </c>
      <c r="I581" s="7">
        <v>17.141114999999999</v>
      </c>
      <c r="J581" s="7">
        <v>11.911408</v>
      </c>
      <c r="K581" s="7">
        <v>24.858377000000001</v>
      </c>
    </row>
    <row r="582" spans="1:11" x14ac:dyDescent="0.3">
      <c r="A582" s="30"/>
      <c r="B582" s="6" t="s">
        <v>122</v>
      </c>
      <c r="C582" s="13">
        <v>1</v>
      </c>
      <c r="D582" s="7">
        <v>164.64717200000001</v>
      </c>
      <c r="E582" s="7">
        <f t="shared" si="155"/>
        <v>148.182455</v>
      </c>
      <c r="F582" s="7">
        <f t="shared" si="156"/>
        <v>0</v>
      </c>
      <c r="G582" s="7">
        <f t="shared" si="157"/>
        <v>0</v>
      </c>
      <c r="H582" s="7">
        <v>148.182455</v>
      </c>
      <c r="I582" s="7">
        <v>12.417068</v>
      </c>
      <c r="J582" s="7">
        <v>135.76538600000001</v>
      </c>
      <c r="K582" s="7">
        <v>162.52803800000001</v>
      </c>
    </row>
    <row r="583" spans="1:11" x14ac:dyDescent="0.3">
      <c r="A583" s="14" t="str">
        <f>CONCATENATE(A553," Total")</f>
        <v>Riparian Mixed Hardwood Total</v>
      </c>
      <c r="B583" s="11"/>
      <c r="C583" s="25"/>
      <c r="D583" s="12">
        <f>SUM(D553:D582)</f>
        <v>8482.1961540000011</v>
      </c>
      <c r="E583" s="12">
        <f t="shared" ref="E583:K583" si="158">SUM(E553:E582)</f>
        <v>7633.9765399999997</v>
      </c>
      <c r="F583" s="12">
        <f t="shared" si="158"/>
        <v>0</v>
      </c>
      <c r="G583" s="12">
        <f t="shared" si="158"/>
        <v>0</v>
      </c>
      <c r="H583" s="12">
        <f t="shared" si="158"/>
        <v>7633.9765399999997</v>
      </c>
      <c r="I583" s="12">
        <f t="shared" si="158"/>
        <v>3632.5288970000011</v>
      </c>
      <c r="J583" s="12">
        <f t="shared" si="158"/>
        <v>4007.9547780000003</v>
      </c>
      <c r="K583" s="12">
        <f t="shared" si="158"/>
        <v>8219.9615179999983</v>
      </c>
    </row>
    <row r="584" spans="1:11" x14ac:dyDescent="0.3">
      <c r="A584" s="30" t="s">
        <v>44</v>
      </c>
      <c r="B584" s="6" t="s">
        <v>33</v>
      </c>
      <c r="C584" s="13">
        <v>1</v>
      </c>
      <c r="D584" s="7">
        <v>9.8576650000000008</v>
      </c>
      <c r="E584" s="7">
        <f t="shared" ref="E584:E589" si="159">IF(C584=1,H584,0)</f>
        <v>8.8718979999999998</v>
      </c>
      <c r="F584" s="7">
        <f t="shared" ref="F584:F589" si="160">IF(C584=2,H584,0)</f>
        <v>0</v>
      </c>
      <c r="G584" s="7">
        <f t="shared" ref="G584:G589" si="161">IF(C584=3,H584,0)</f>
        <v>0</v>
      </c>
      <c r="H584" s="7">
        <v>8.8718979999999998</v>
      </c>
      <c r="I584" s="7">
        <v>0.81448799999999999</v>
      </c>
      <c r="J584" s="7">
        <v>8.0574100000000008</v>
      </c>
      <c r="K584" s="7">
        <v>9.7244969999999995</v>
      </c>
    </row>
    <row r="585" spans="1:11" x14ac:dyDescent="0.3">
      <c r="A585" s="30"/>
      <c r="B585" s="6" t="s">
        <v>67</v>
      </c>
      <c r="C585" s="13">
        <v>1</v>
      </c>
      <c r="D585" s="7">
        <v>57.729044000000002</v>
      </c>
      <c r="E585" s="7">
        <f t="shared" si="159"/>
        <v>51.956139</v>
      </c>
      <c r="F585" s="7">
        <f t="shared" si="160"/>
        <v>0</v>
      </c>
      <c r="G585" s="7">
        <f t="shared" si="161"/>
        <v>0</v>
      </c>
      <c r="H585" s="7">
        <v>51.956139</v>
      </c>
      <c r="I585" s="7">
        <v>9.6996629999999993</v>
      </c>
      <c r="J585" s="7">
        <v>42.256475999999999</v>
      </c>
      <c r="K585" s="7">
        <v>53.291553999999998</v>
      </c>
    </row>
    <row r="586" spans="1:11" x14ac:dyDescent="0.3">
      <c r="A586" s="30"/>
      <c r="B586" s="6" t="s">
        <v>76</v>
      </c>
      <c r="C586" s="13">
        <v>1</v>
      </c>
      <c r="D586" s="7">
        <v>98.751458</v>
      </c>
      <c r="E586" s="7">
        <f t="shared" si="159"/>
        <v>88.876311999999999</v>
      </c>
      <c r="F586" s="7">
        <f t="shared" si="160"/>
        <v>0</v>
      </c>
      <c r="G586" s="7">
        <f t="shared" si="161"/>
        <v>0</v>
      </c>
      <c r="H586" s="7">
        <v>88.876311999999999</v>
      </c>
      <c r="I586" s="7">
        <v>1.951427</v>
      </c>
      <c r="J586" s="7">
        <v>86.924885000000003</v>
      </c>
      <c r="K586" s="7">
        <v>93.023752000000002</v>
      </c>
    </row>
    <row r="587" spans="1:11" x14ac:dyDescent="0.3">
      <c r="A587" s="30"/>
      <c r="B587" s="6" t="s">
        <v>82</v>
      </c>
      <c r="C587" s="13">
        <v>1</v>
      </c>
      <c r="D587" s="7">
        <v>10.738123</v>
      </c>
      <c r="E587" s="7">
        <f t="shared" si="159"/>
        <v>9.6643109999999997</v>
      </c>
      <c r="F587" s="7">
        <f t="shared" si="160"/>
        <v>0</v>
      </c>
      <c r="G587" s="7">
        <f t="shared" si="161"/>
        <v>0</v>
      </c>
      <c r="H587" s="7">
        <v>9.6643109999999997</v>
      </c>
      <c r="I587" s="7">
        <v>0</v>
      </c>
      <c r="J587" s="7">
        <v>9.6643109999999997</v>
      </c>
      <c r="K587" s="7">
        <v>10.738123</v>
      </c>
    </row>
    <row r="588" spans="1:11" x14ac:dyDescent="0.3">
      <c r="A588" s="30"/>
      <c r="B588" s="6" t="s">
        <v>111</v>
      </c>
      <c r="C588" s="13">
        <v>1</v>
      </c>
      <c r="D588" s="7">
        <v>290.35328500000003</v>
      </c>
      <c r="E588" s="7">
        <f t="shared" si="159"/>
        <v>261.31795699999998</v>
      </c>
      <c r="F588" s="7">
        <f t="shared" si="160"/>
        <v>0</v>
      </c>
      <c r="G588" s="7">
        <f t="shared" si="161"/>
        <v>0</v>
      </c>
      <c r="H588" s="7">
        <v>261.31795699999998</v>
      </c>
      <c r="I588" s="7">
        <v>95.050998000000007</v>
      </c>
      <c r="J588" s="7">
        <v>166.26695900000001</v>
      </c>
      <c r="K588" s="7">
        <v>265.59938199999999</v>
      </c>
    </row>
    <row r="589" spans="1:11" x14ac:dyDescent="0.3">
      <c r="A589" s="30"/>
      <c r="B589" s="6" t="s">
        <v>113</v>
      </c>
      <c r="C589" s="13">
        <v>1</v>
      </c>
      <c r="D589" s="7">
        <v>25.748518000000001</v>
      </c>
      <c r="E589" s="7">
        <f t="shared" si="159"/>
        <v>23.173666000000001</v>
      </c>
      <c r="F589" s="7">
        <f t="shared" si="160"/>
        <v>0</v>
      </c>
      <c r="G589" s="7">
        <f t="shared" si="161"/>
        <v>0</v>
      </c>
      <c r="H589" s="7">
        <v>23.173666000000001</v>
      </c>
      <c r="I589" s="7">
        <v>10.540597</v>
      </c>
      <c r="J589" s="7">
        <v>12.633069000000001</v>
      </c>
      <c r="K589" s="7">
        <v>24.344414</v>
      </c>
    </row>
    <row r="590" spans="1:11" x14ac:dyDescent="0.3">
      <c r="A590" s="14" t="str">
        <f>CONCATENATE(A584," Total")</f>
        <v>Riparian Mixed Shrub Total</v>
      </c>
      <c r="B590" s="11"/>
      <c r="C590" s="25"/>
      <c r="D590" s="12">
        <f>SUM(D584:D589)</f>
        <v>493.17809299999999</v>
      </c>
      <c r="E590" s="12">
        <f t="shared" ref="E590:K590" si="162">SUM(E584:E589)</f>
        <v>443.86028299999998</v>
      </c>
      <c r="F590" s="12">
        <f t="shared" si="162"/>
        <v>0</v>
      </c>
      <c r="G590" s="12">
        <f t="shared" si="162"/>
        <v>0</v>
      </c>
      <c r="H590" s="12">
        <f t="shared" si="162"/>
        <v>443.86028299999998</v>
      </c>
      <c r="I590" s="12">
        <f t="shared" si="162"/>
        <v>118.05717300000002</v>
      </c>
      <c r="J590" s="12">
        <f t="shared" si="162"/>
        <v>325.80310999999995</v>
      </c>
      <c r="K590" s="12">
        <f t="shared" si="162"/>
        <v>456.721722</v>
      </c>
    </row>
    <row r="591" spans="1:11" ht="28.8" x14ac:dyDescent="0.3">
      <c r="A591" s="24" t="s">
        <v>110</v>
      </c>
      <c r="B591" s="6" t="s">
        <v>109</v>
      </c>
      <c r="C591" s="13">
        <v>2</v>
      </c>
      <c r="D591" s="7">
        <v>10.946837</v>
      </c>
      <c r="E591" s="7">
        <f>IF(C591=1,H591,0)</f>
        <v>0</v>
      </c>
      <c r="F591" s="7">
        <f>IF(C591=2,H591,0)</f>
        <v>8.2101279999999992</v>
      </c>
      <c r="G591" s="7">
        <f>IF(C591=3,H591,0)</f>
        <v>0</v>
      </c>
      <c r="H591" s="7">
        <v>8.2101279999999992</v>
      </c>
      <c r="I591" s="7">
        <v>10.946837</v>
      </c>
      <c r="J591" s="7">
        <v>0</v>
      </c>
      <c r="K591" s="7">
        <v>10.946837</v>
      </c>
    </row>
    <row r="592" spans="1:11" x14ac:dyDescent="0.3">
      <c r="A592" s="14" t="str">
        <f>CONCATENATE(A591," Total")</f>
        <v>Salal - California Huckleberry Total</v>
      </c>
      <c r="B592" s="11"/>
      <c r="C592" s="25"/>
      <c r="D592" s="12">
        <f>SUM(D591)</f>
        <v>10.946837</v>
      </c>
      <c r="E592" s="12">
        <f t="shared" ref="E592:K592" si="163">SUM(E591)</f>
        <v>0</v>
      </c>
      <c r="F592" s="12">
        <f t="shared" si="163"/>
        <v>8.2101279999999992</v>
      </c>
      <c r="G592" s="12">
        <f t="shared" si="163"/>
        <v>0</v>
      </c>
      <c r="H592" s="12">
        <f t="shared" si="163"/>
        <v>8.2101279999999992</v>
      </c>
      <c r="I592" s="12">
        <f t="shared" si="163"/>
        <v>10.946837</v>
      </c>
      <c r="J592" s="12">
        <f t="shared" si="163"/>
        <v>0</v>
      </c>
      <c r="K592" s="12">
        <f t="shared" si="163"/>
        <v>10.946837</v>
      </c>
    </row>
    <row r="593" spans="1:11" x14ac:dyDescent="0.3">
      <c r="A593" s="30" t="s">
        <v>45</v>
      </c>
      <c r="B593" s="6" t="s">
        <v>33</v>
      </c>
      <c r="C593" s="13">
        <v>1</v>
      </c>
      <c r="D593" s="7">
        <v>1922.590373</v>
      </c>
      <c r="E593" s="7">
        <f>IF(C593=1,H593,0)</f>
        <v>1730.3313350000001</v>
      </c>
      <c r="F593" s="7">
        <f>IF(C593=2,H593,0)</f>
        <v>0</v>
      </c>
      <c r="G593" s="7">
        <f>IF(C593=3,H593,0)</f>
        <v>0</v>
      </c>
      <c r="H593" s="7">
        <v>1730.3313350000001</v>
      </c>
      <c r="I593" s="7">
        <v>1903.6872639999999</v>
      </c>
      <c r="J593" s="7">
        <v>0</v>
      </c>
      <c r="K593" s="7">
        <v>1922.590373</v>
      </c>
    </row>
    <row r="594" spans="1:11" x14ac:dyDescent="0.3">
      <c r="A594" s="30"/>
      <c r="B594" s="6" t="s">
        <v>88</v>
      </c>
      <c r="C594" s="13">
        <v>1</v>
      </c>
      <c r="D594" s="7">
        <v>4.1019079999999999</v>
      </c>
      <c r="E594" s="7">
        <f>IF(C594=1,H594,0)</f>
        <v>3.6917170000000001</v>
      </c>
      <c r="F594" s="7">
        <f>IF(C594=2,H594,0)</f>
        <v>0</v>
      </c>
      <c r="G594" s="7">
        <f>IF(C594=3,H594,0)</f>
        <v>0</v>
      </c>
      <c r="H594" s="7">
        <v>3.6917170000000001</v>
      </c>
      <c r="I594" s="7">
        <v>0</v>
      </c>
      <c r="J594" s="7">
        <v>3.6917170000000001</v>
      </c>
      <c r="K594" s="7">
        <v>4.1019079999999999</v>
      </c>
    </row>
    <row r="595" spans="1:11" x14ac:dyDescent="0.3">
      <c r="A595" s="30"/>
      <c r="B595" s="6" t="s">
        <v>114</v>
      </c>
      <c r="C595" s="13">
        <v>1</v>
      </c>
      <c r="D595" s="7">
        <v>988.89806299999998</v>
      </c>
      <c r="E595" s="7">
        <f>IF(C595=1,H595,0)</f>
        <v>890.00825699999996</v>
      </c>
      <c r="F595" s="7">
        <f>IF(C595=2,H595,0)</f>
        <v>0</v>
      </c>
      <c r="G595" s="7">
        <f>IF(C595=3,H595,0)</f>
        <v>0</v>
      </c>
      <c r="H595" s="7">
        <v>890.00825699999996</v>
      </c>
      <c r="I595" s="7">
        <v>386.30218200000002</v>
      </c>
      <c r="J595" s="7">
        <v>503.706075</v>
      </c>
      <c r="K595" s="7">
        <v>923.75157400000001</v>
      </c>
    </row>
    <row r="596" spans="1:11" x14ac:dyDescent="0.3">
      <c r="A596" s="30"/>
      <c r="B596" s="6" t="s">
        <v>120</v>
      </c>
      <c r="C596" s="13">
        <v>1</v>
      </c>
      <c r="D596" s="7">
        <v>45.277000000000001</v>
      </c>
      <c r="E596" s="7">
        <f>IF(C596=1,H596,0)</f>
        <v>40.749299999999998</v>
      </c>
      <c r="F596" s="7">
        <f>IF(C596=2,H596,0)</f>
        <v>0</v>
      </c>
      <c r="G596" s="7">
        <f>IF(C596=3,H596,0)</f>
        <v>0</v>
      </c>
      <c r="H596" s="7">
        <v>40.749299999999998</v>
      </c>
      <c r="I596" s="7">
        <v>22.604683000000001</v>
      </c>
      <c r="J596" s="7">
        <v>18.144615999999999</v>
      </c>
      <c r="K596" s="7">
        <v>45.277000000000001</v>
      </c>
    </row>
    <row r="597" spans="1:11" x14ac:dyDescent="0.3">
      <c r="A597" s="30"/>
      <c r="B597" s="6" t="s">
        <v>122</v>
      </c>
      <c r="C597" s="13">
        <v>1</v>
      </c>
      <c r="D597" s="7">
        <v>9.9333220000000004</v>
      </c>
      <c r="E597" s="7">
        <f>IF(C597=1,H597,0)</f>
        <v>8.9399899999999999</v>
      </c>
      <c r="F597" s="7">
        <f>IF(C597=2,H597,0)</f>
        <v>0</v>
      </c>
      <c r="G597" s="7">
        <f>IF(C597=3,H597,0)</f>
        <v>0</v>
      </c>
      <c r="H597" s="7">
        <v>8.9399899999999999</v>
      </c>
      <c r="I597" s="7">
        <v>5.9824619999999999</v>
      </c>
      <c r="J597" s="7">
        <v>2.9575269999999998</v>
      </c>
      <c r="K597" s="7">
        <v>9.9333220000000004</v>
      </c>
    </row>
    <row r="598" spans="1:11" x14ac:dyDescent="0.3">
      <c r="A598" s="14" t="str">
        <f>CONCATENATE(A593," Total")</f>
        <v>Sargent Cypress Total</v>
      </c>
      <c r="B598" s="11"/>
      <c r="C598" s="25"/>
      <c r="D598" s="12">
        <f>SUM(D593:D597)</f>
        <v>2970.8006660000001</v>
      </c>
      <c r="E598" s="12">
        <f t="shared" ref="E598:K598" si="164">SUM(E593:E597)</f>
        <v>2673.7205989999998</v>
      </c>
      <c r="F598" s="12">
        <f t="shared" si="164"/>
        <v>0</v>
      </c>
      <c r="G598" s="12">
        <f t="shared" si="164"/>
        <v>0</v>
      </c>
      <c r="H598" s="12">
        <f t="shared" si="164"/>
        <v>2673.7205989999998</v>
      </c>
      <c r="I598" s="12">
        <f t="shared" si="164"/>
        <v>2318.576591</v>
      </c>
      <c r="J598" s="12">
        <f t="shared" si="164"/>
        <v>528.49993500000005</v>
      </c>
      <c r="K598" s="12">
        <f t="shared" si="164"/>
        <v>2905.6541769999999</v>
      </c>
    </row>
    <row r="599" spans="1:11" x14ac:dyDescent="0.3">
      <c r="A599" s="30" t="s">
        <v>46</v>
      </c>
      <c r="B599" s="6" t="s">
        <v>33</v>
      </c>
      <c r="C599" s="13">
        <v>2</v>
      </c>
      <c r="D599" s="7">
        <v>1221.363689</v>
      </c>
      <c r="E599" s="7">
        <f t="shared" ref="E599:E607" si="165">IF(C599=1,H599,0)</f>
        <v>0</v>
      </c>
      <c r="F599" s="7">
        <f t="shared" ref="F599:F607" si="166">IF(C599=2,H599,0)</f>
        <v>916.02276600000005</v>
      </c>
      <c r="G599" s="7">
        <f t="shared" ref="G599:G607" si="167">IF(C599=3,H599,0)</f>
        <v>0</v>
      </c>
      <c r="H599" s="7">
        <v>916.02276600000005</v>
      </c>
      <c r="I599" s="7">
        <v>244.587503</v>
      </c>
      <c r="J599" s="7">
        <v>671.43526399999996</v>
      </c>
      <c r="K599" s="7">
        <v>966.61741800000004</v>
      </c>
    </row>
    <row r="600" spans="1:11" ht="14.4" customHeight="1" x14ac:dyDescent="0.3">
      <c r="A600" s="30"/>
      <c r="B600" s="6" t="s">
        <v>77</v>
      </c>
      <c r="C600" s="13">
        <v>2</v>
      </c>
      <c r="D600" s="7">
        <v>65.484620000000007</v>
      </c>
      <c r="E600" s="7">
        <f t="shared" si="165"/>
        <v>0</v>
      </c>
      <c r="F600" s="7">
        <f t="shared" si="166"/>
        <v>49.113464999999998</v>
      </c>
      <c r="G600" s="7">
        <f t="shared" si="167"/>
        <v>0</v>
      </c>
      <c r="H600" s="7">
        <v>49.113464999999998</v>
      </c>
      <c r="I600" s="7">
        <v>0</v>
      </c>
      <c r="J600" s="7">
        <v>49.113464999999998</v>
      </c>
      <c r="K600" s="7">
        <v>62.171419</v>
      </c>
    </row>
    <row r="601" spans="1:11" x14ac:dyDescent="0.3">
      <c r="A601" s="30"/>
      <c r="B601" s="6" t="s">
        <v>82</v>
      </c>
      <c r="C601" s="13">
        <v>2</v>
      </c>
      <c r="D601" s="7">
        <v>3.372995</v>
      </c>
      <c r="E601" s="7">
        <f t="shared" si="165"/>
        <v>0</v>
      </c>
      <c r="F601" s="7">
        <f t="shared" si="166"/>
        <v>2.5297459999999998</v>
      </c>
      <c r="G601" s="7">
        <f t="shared" si="167"/>
        <v>0</v>
      </c>
      <c r="H601" s="7">
        <v>2.5297459999999998</v>
      </c>
      <c r="I601" s="7">
        <v>3.372995</v>
      </c>
      <c r="J601" s="7">
        <v>0</v>
      </c>
      <c r="K601" s="7">
        <v>3.372995</v>
      </c>
    </row>
    <row r="602" spans="1:11" x14ac:dyDescent="0.3">
      <c r="A602" s="30"/>
      <c r="B602" s="6" t="s">
        <v>88</v>
      </c>
      <c r="C602" s="13">
        <v>2</v>
      </c>
      <c r="D602" s="7">
        <v>956.41142000000002</v>
      </c>
      <c r="E602" s="7">
        <f t="shared" si="165"/>
        <v>0</v>
      </c>
      <c r="F602" s="7">
        <f t="shared" si="166"/>
        <v>717.30856500000004</v>
      </c>
      <c r="G602" s="7">
        <f t="shared" si="167"/>
        <v>0</v>
      </c>
      <c r="H602" s="7">
        <v>717.30856500000004</v>
      </c>
      <c r="I602" s="7">
        <v>323.43356399999999</v>
      </c>
      <c r="J602" s="7">
        <v>393.875001</v>
      </c>
      <c r="K602" s="7">
        <v>877.00118599999996</v>
      </c>
    </row>
    <row r="603" spans="1:11" x14ac:dyDescent="0.3">
      <c r="A603" s="30"/>
      <c r="B603" s="6" t="s">
        <v>97</v>
      </c>
      <c r="C603" s="13">
        <v>2</v>
      </c>
      <c r="D603" s="7">
        <v>19.448157999999999</v>
      </c>
      <c r="E603" s="7">
        <f t="shared" si="165"/>
        <v>0</v>
      </c>
      <c r="F603" s="7">
        <f t="shared" si="166"/>
        <v>14.586119</v>
      </c>
      <c r="G603" s="7">
        <f t="shared" si="167"/>
        <v>0</v>
      </c>
      <c r="H603" s="7">
        <v>14.586119</v>
      </c>
      <c r="I603" s="7">
        <v>0</v>
      </c>
      <c r="J603" s="7">
        <v>14.586119</v>
      </c>
      <c r="K603" s="7">
        <v>19.448157999999999</v>
      </c>
    </row>
    <row r="604" spans="1:11" x14ac:dyDescent="0.3">
      <c r="A604" s="30"/>
      <c r="B604" s="6" t="s">
        <v>114</v>
      </c>
      <c r="C604" s="13">
        <v>2</v>
      </c>
      <c r="D604" s="7">
        <v>422.35138599999999</v>
      </c>
      <c r="E604" s="7">
        <f t="shared" si="165"/>
        <v>0</v>
      </c>
      <c r="F604" s="7">
        <f t="shared" si="166"/>
        <v>316.76353999999998</v>
      </c>
      <c r="G604" s="7">
        <f t="shared" si="167"/>
        <v>0</v>
      </c>
      <c r="H604" s="7">
        <v>316.76353999999998</v>
      </c>
      <c r="I604" s="7">
        <v>121.33215300000001</v>
      </c>
      <c r="J604" s="7">
        <v>195.431387</v>
      </c>
      <c r="K604" s="7">
        <v>412.87990000000002</v>
      </c>
    </row>
    <row r="605" spans="1:11" x14ac:dyDescent="0.3">
      <c r="A605" s="30"/>
      <c r="B605" s="6" t="s">
        <v>118</v>
      </c>
      <c r="C605" s="13">
        <v>2</v>
      </c>
      <c r="D605" s="7">
        <v>1.104862</v>
      </c>
      <c r="E605" s="7">
        <f t="shared" si="165"/>
        <v>0</v>
      </c>
      <c r="F605" s="7">
        <f t="shared" si="166"/>
        <v>0.82864599999999999</v>
      </c>
      <c r="G605" s="7">
        <f t="shared" si="167"/>
        <v>0</v>
      </c>
      <c r="H605" s="7">
        <v>0.82864599999999999</v>
      </c>
      <c r="I605" s="7">
        <v>0.22681000000000001</v>
      </c>
      <c r="J605" s="7">
        <v>0.60183699999999996</v>
      </c>
      <c r="K605" s="7">
        <v>1.104862</v>
      </c>
    </row>
    <row r="606" spans="1:11" x14ac:dyDescent="0.3">
      <c r="A606" s="30"/>
      <c r="B606" s="6" t="s">
        <v>120</v>
      </c>
      <c r="C606" s="13">
        <v>2</v>
      </c>
      <c r="D606" s="7">
        <v>1962.3526549999999</v>
      </c>
      <c r="E606" s="7">
        <f t="shared" si="165"/>
        <v>0</v>
      </c>
      <c r="F606" s="7">
        <f t="shared" si="166"/>
        <v>1471.7644909999999</v>
      </c>
      <c r="G606" s="7">
        <f t="shared" si="167"/>
        <v>0</v>
      </c>
      <c r="H606" s="7">
        <v>1471.7644909999999</v>
      </c>
      <c r="I606" s="7">
        <v>533.09550000000002</v>
      </c>
      <c r="J606" s="7">
        <v>938.66899100000001</v>
      </c>
      <c r="K606" s="7">
        <v>1657.7956999999999</v>
      </c>
    </row>
    <row r="607" spans="1:11" x14ac:dyDescent="0.3">
      <c r="A607" s="30"/>
      <c r="B607" s="6" t="s">
        <v>122</v>
      </c>
      <c r="C607" s="13">
        <v>2</v>
      </c>
      <c r="D607" s="7">
        <v>4599.8276949999999</v>
      </c>
      <c r="E607" s="7">
        <f t="shared" si="165"/>
        <v>0</v>
      </c>
      <c r="F607" s="7">
        <f t="shared" si="166"/>
        <v>3449.8707709999999</v>
      </c>
      <c r="G607" s="7">
        <f t="shared" si="167"/>
        <v>0</v>
      </c>
      <c r="H607" s="7">
        <v>3449.8707709999999</v>
      </c>
      <c r="I607" s="7">
        <v>1903.9279349999999</v>
      </c>
      <c r="J607" s="7">
        <v>1545.9428370000001</v>
      </c>
      <c r="K607" s="7">
        <v>3738.0430809999998</v>
      </c>
    </row>
    <row r="608" spans="1:11" x14ac:dyDescent="0.3">
      <c r="A608" s="14" t="str">
        <f>CONCATENATE(A599," Total")</f>
        <v>Scrub Oak Total</v>
      </c>
      <c r="B608" s="11"/>
      <c r="C608" s="25"/>
      <c r="D608" s="12">
        <f>SUM(D599:D607)</f>
        <v>9251.7174799999993</v>
      </c>
      <c r="E608" s="12">
        <f t="shared" ref="E608:K608" si="168">SUM(E599:E607)</f>
        <v>0</v>
      </c>
      <c r="F608" s="12">
        <f t="shared" si="168"/>
        <v>6938.7881090000001</v>
      </c>
      <c r="G608" s="12">
        <f t="shared" si="168"/>
        <v>0</v>
      </c>
      <c r="H608" s="12">
        <f t="shared" si="168"/>
        <v>6938.7881090000001</v>
      </c>
      <c r="I608" s="12">
        <f t="shared" si="168"/>
        <v>3129.9764599999999</v>
      </c>
      <c r="J608" s="12">
        <f t="shared" si="168"/>
        <v>3809.6549010000003</v>
      </c>
      <c r="K608" s="12">
        <f t="shared" si="168"/>
        <v>7738.4347189999999</v>
      </c>
    </row>
    <row r="609" spans="1:11" x14ac:dyDescent="0.3">
      <c r="A609" s="30" t="s">
        <v>47</v>
      </c>
      <c r="B609" s="6" t="s">
        <v>33</v>
      </c>
      <c r="C609" s="13">
        <v>1</v>
      </c>
      <c r="D609" s="7">
        <v>166.291077</v>
      </c>
      <c r="E609" s="7">
        <f t="shared" ref="E609:E615" si="169">IF(C609=1,H609,0)</f>
        <v>149.661969</v>
      </c>
      <c r="F609" s="7">
        <f t="shared" ref="F609:F615" si="170">IF(C609=2,H609,0)</f>
        <v>0</v>
      </c>
      <c r="G609" s="7">
        <f t="shared" ref="G609:G615" si="171">IF(C609=3,H609,0)</f>
        <v>0</v>
      </c>
      <c r="H609" s="7">
        <v>149.661969</v>
      </c>
      <c r="I609" s="7">
        <v>157.76369600000001</v>
      </c>
      <c r="J609" s="7">
        <v>0</v>
      </c>
      <c r="K609" s="7">
        <v>166.291077</v>
      </c>
    </row>
    <row r="610" spans="1:11" x14ac:dyDescent="0.3">
      <c r="A610" s="30"/>
      <c r="B610" s="6" t="s">
        <v>71</v>
      </c>
      <c r="C610" s="13">
        <v>1</v>
      </c>
      <c r="D610" s="7">
        <v>19.962868</v>
      </c>
      <c r="E610" s="7">
        <f t="shared" si="169"/>
        <v>17.966581000000001</v>
      </c>
      <c r="F610" s="7">
        <f t="shared" si="170"/>
        <v>0</v>
      </c>
      <c r="G610" s="7">
        <f t="shared" si="171"/>
        <v>0</v>
      </c>
      <c r="H610" s="7">
        <v>17.966581000000001</v>
      </c>
      <c r="I610" s="7">
        <v>0.41972599999999999</v>
      </c>
      <c r="J610" s="7">
        <v>17.546855000000001</v>
      </c>
      <c r="K610" s="7">
        <v>19.962868</v>
      </c>
    </row>
    <row r="611" spans="1:11" x14ac:dyDescent="0.3">
      <c r="A611" s="30"/>
      <c r="B611" s="6" t="s">
        <v>77</v>
      </c>
      <c r="C611" s="13">
        <v>1</v>
      </c>
      <c r="D611" s="7">
        <v>8.7090940000000003</v>
      </c>
      <c r="E611" s="7">
        <f t="shared" si="169"/>
        <v>7.838184</v>
      </c>
      <c r="F611" s="7">
        <f t="shared" si="170"/>
        <v>0</v>
      </c>
      <c r="G611" s="7">
        <f t="shared" si="171"/>
        <v>0</v>
      </c>
      <c r="H611" s="7">
        <v>7.838184</v>
      </c>
      <c r="I611" s="7">
        <v>0</v>
      </c>
      <c r="J611" s="7">
        <v>7.838184</v>
      </c>
      <c r="K611" s="7">
        <v>8.7090929999999993</v>
      </c>
    </row>
    <row r="612" spans="1:11" x14ac:dyDescent="0.3">
      <c r="A612" s="30"/>
      <c r="B612" s="6" t="s">
        <v>88</v>
      </c>
      <c r="C612" s="13">
        <v>1</v>
      </c>
      <c r="D612" s="7">
        <v>18.609627</v>
      </c>
      <c r="E612" s="7">
        <f t="shared" si="169"/>
        <v>16.748664000000002</v>
      </c>
      <c r="F612" s="7">
        <f t="shared" si="170"/>
        <v>0</v>
      </c>
      <c r="G612" s="7">
        <f t="shared" si="171"/>
        <v>0</v>
      </c>
      <c r="H612" s="7">
        <v>16.748664000000002</v>
      </c>
      <c r="I612" s="7">
        <v>5.8468939999999998</v>
      </c>
      <c r="J612" s="7">
        <v>10.901770000000001</v>
      </c>
      <c r="K612" s="7">
        <v>18.609627</v>
      </c>
    </row>
    <row r="613" spans="1:11" x14ac:dyDescent="0.3">
      <c r="A613" s="30"/>
      <c r="B613" s="6" t="s">
        <v>97</v>
      </c>
      <c r="C613" s="13">
        <v>1</v>
      </c>
      <c r="D613" s="7">
        <v>9.3265000000000001E-2</v>
      </c>
      <c r="E613" s="7">
        <f t="shared" si="169"/>
        <v>8.3939E-2</v>
      </c>
      <c r="F613" s="7">
        <f t="shared" si="170"/>
        <v>0</v>
      </c>
      <c r="G613" s="7">
        <f t="shared" si="171"/>
        <v>0</v>
      </c>
      <c r="H613" s="7">
        <v>8.3939E-2</v>
      </c>
      <c r="I613" s="7">
        <v>0</v>
      </c>
      <c r="J613" s="7">
        <v>8.3939E-2</v>
      </c>
      <c r="K613" s="7">
        <v>9.3265000000000001E-2</v>
      </c>
    </row>
    <row r="614" spans="1:11" x14ac:dyDescent="0.3">
      <c r="A614" s="30"/>
      <c r="B614" s="6" t="s">
        <v>109</v>
      </c>
      <c r="C614" s="13">
        <v>1</v>
      </c>
      <c r="D614" s="7">
        <v>1.426715</v>
      </c>
      <c r="E614" s="7">
        <f t="shared" si="169"/>
        <v>1.284044</v>
      </c>
      <c r="F614" s="7">
        <f t="shared" si="170"/>
        <v>0</v>
      </c>
      <c r="G614" s="7">
        <f t="shared" si="171"/>
        <v>0</v>
      </c>
      <c r="H614" s="7">
        <v>1.284044</v>
      </c>
      <c r="I614" s="7">
        <v>0.44479000000000002</v>
      </c>
      <c r="J614" s="7">
        <v>0.83925399999999994</v>
      </c>
      <c r="K614" s="7">
        <v>1.426715</v>
      </c>
    </row>
    <row r="615" spans="1:11" x14ac:dyDescent="0.3">
      <c r="A615" s="30"/>
      <c r="B615" s="6" t="s">
        <v>114</v>
      </c>
      <c r="C615" s="13">
        <v>1</v>
      </c>
      <c r="D615" s="7">
        <v>852.77591399999994</v>
      </c>
      <c r="E615" s="7">
        <f t="shared" si="169"/>
        <v>767.49832300000003</v>
      </c>
      <c r="F615" s="7">
        <f t="shared" si="170"/>
        <v>0</v>
      </c>
      <c r="G615" s="7">
        <f t="shared" si="171"/>
        <v>0</v>
      </c>
      <c r="H615" s="7">
        <v>767.49832300000003</v>
      </c>
      <c r="I615" s="7">
        <v>636.48530400000004</v>
      </c>
      <c r="J615" s="7">
        <v>131.01301799999999</v>
      </c>
      <c r="K615" s="7">
        <v>852.27426200000002</v>
      </c>
    </row>
    <row r="616" spans="1:11" x14ac:dyDescent="0.3">
      <c r="A616" s="14" t="str">
        <f>CONCATENATE(A609," Total")</f>
        <v>Serpentine Barren Total</v>
      </c>
      <c r="B616" s="11"/>
      <c r="C616" s="25"/>
      <c r="D616" s="12">
        <f>SUM(D609:D615)</f>
        <v>1067.8685599999999</v>
      </c>
      <c r="E616" s="12">
        <f t="shared" ref="E616:K616" si="172">SUM(E609:E615)</f>
        <v>961.08170399999995</v>
      </c>
      <c r="F616" s="12">
        <f t="shared" si="172"/>
        <v>0</v>
      </c>
      <c r="G616" s="12">
        <f t="shared" si="172"/>
        <v>0</v>
      </c>
      <c r="H616" s="12">
        <f t="shared" si="172"/>
        <v>961.08170399999995</v>
      </c>
      <c r="I616" s="12">
        <f t="shared" si="172"/>
        <v>800.96041000000002</v>
      </c>
      <c r="J616" s="12">
        <f t="shared" si="172"/>
        <v>168.22301999999999</v>
      </c>
      <c r="K616" s="12">
        <f t="shared" si="172"/>
        <v>1067.3669070000001</v>
      </c>
    </row>
    <row r="617" spans="1:11" ht="14.4" customHeight="1" x14ac:dyDescent="0.3">
      <c r="A617" s="30" t="s">
        <v>48</v>
      </c>
      <c r="B617" s="6" t="s">
        <v>33</v>
      </c>
      <c r="C617" s="13">
        <v>2</v>
      </c>
      <c r="D617" s="7">
        <v>27089.161963999999</v>
      </c>
      <c r="E617" s="7">
        <f t="shared" ref="E617:E627" si="173">IF(C617=1,H617,0)</f>
        <v>0</v>
      </c>
      <c r="F617" s="7">
        <f t="shared" ref="F617:F627" si="174">IF(C617=2,H617,0)</f>
        <v>20316.871472999999</v>
      </c>
      <c r="G617" s="7">
        <f t="shared" ref="G617:G627" si="175">IF(C617=3,H617,0)</f>
        <v>0</v>
      </c>
      <c r="H617" s="7">
        <v>20316.871472999999</v>
      </c>
      <c r="I617" s="7">
        <v>15915.492034000001</v>
      </c>
      <c r="J617" s="7">
        <v>4401.3794390000003</v>
      </c>
      <c r="K617" s="7">
        <v>26028.313419999999</v>
      </c>
    </row>
    <row r="618" spans="1:11" x14ac:dyDescent="0.3">
      <c r="A618" s="30"/>
      <c r="B618" s="6" t="s">
        <v>71</v>
      </c>
      <c r="C618" s="13">
        <v>1</v>
      </c>
      <c r="D618" s="7">
        <v>420.07824099999999</v>
      </c>
      <c r="E618" s="7">
        <f t="shared" si="173"/>
        <v>378.07041700000002</v>
      </c>
      <c r="F618" s="7">
        <f t="shared" si="174"/>
        <v>0</v>
      </c>
      <c r="G618" s="7">
        <f t="shared" si="175"/>
        <v>0</v>
      </c>
      <c r="H618" s="7">
        <v>378.07041700000002</v>
      </c>
      <c r="I618" s="7">
        <v>415.78640999999999</v>
      </c>
      <c r="J618" s="7">
        <v>0</v>
      </c>
      <c r="K618" s="7">
        <v>420.07824099999999</v>
      </c>
    </row>
    <row r="619" spans="1:11" x14ac:dyDescent="0.3">
      <c r="A619" s="30"/>
      <c r="B619" s="6" t="s">
        <v>77</v>
      </c>
      <c r="C619" s="13">
        <v>1</v>
      </c>
      <c r="D619" s="7">
        <v>2189.3663839999999</v>
      </c>
      <c r="E619" s="7">
        <f t="shared" si="173"/>
        <v>1970.4297449999999</v>
      </c>
      <c r="F619" s="7">
        <f t="shared" si="174"/>
        <v>0</v>
      </c>
      <c r="G619" s="7">
        <f t="shared" si="175"/>
        <v>0</v>
      </c>
      <c r="H619" s="7">
        <v>1970.4297449999999</v>
      </c>
      <c r="I619" s="7">
        <v>240.16665699999999</v>
      </c>
      <c r="J619" s="7">
        <v>1730.2630879999999</v>
      </c>
      <c r="K619" s="7">
        <v>2057.5330819999999</v>
      </c>
    </row>
    <row r="620" spans="1:11" x14ac:dyDescent="0.3">
      <c r="A620" s="30"/>
      <c r="B620" s="6" t="s">
        <v>82</v>
      </c>
      <c r="C620" s="13">
        <v>1</v>
      </c>
      <c r="D620" s="7">
        <v>257.36267099999998</v>
      </c>
      <c r="E620" s="7">
        <f t="shared" si="173"/>
        <v>231.62640400000001</v>
      </c>
      <c r="F620" s="7">
        <f t="shared" si="174"/>
        <v>0</v>
      </c>
      <c r="G620" s="7">
        <f t="shared" si="175"/>
        <v>0</v>
      </c>
      <c r="H620" s="7">
        <v>231.62640400000001</v>
      </c>
      <c r="I620" s="7">
        <v>226.446631</v>
      </c>
      <c r="J620" s="7">
        <v>5.179773</v>
      </c>
      <c r="K620" s="7">
        <v>257.36267099999998</v>
      </c>
    </row>
    <row r="621" spans="1:11" x14ac:dyDescent="0.3">
      <c r="A621" s="30"/>
      <c r="B621" s="6" t="s">
        <v>88</v>
      </c>
      <c r="C621" s="13">
        <v>1</v>
      </c>
      <c r="D621" s="7">
        <v>2862.4991140000002</v>
      </c>
      <c r="E621" s="7">
        <f t="shared" si="173"/>
        <v>2576.2492029999999</v>
      </c>
      <c r="F621" s="7">
        <f t="shared" si="174"/>
        <v>0</v>
      </c>
      <c r="G621" s="7">
        <f t="shared" si="175"/>
        <v>0</v>
      </c>
      <c r="H621" s="7">
        <v>2576.2492029999999</v>
      </c>
      <c r="I621" s="7">
        <v>1011.759563</v>
      </c>
      <c r="J621" s="7">
        <v>1564.48964</v>
      </c>
      <c r="K621" s="7">
        <v>2781.9792419999999</v>
      </c>
    </row>
    <row r="622" spans="1:11" x14ac:dyDescent="0.3">
      <c r="A622" s="30"/>
      <c r="B622" s="6" t="s">
        <v>97</v>
      </c>
      <c r="C622" s="13">
        <v>1</v>
      </c>
      <c r="D622" s="7">
        <v>4.9425999999999998E-2</v>
      </c>
      <c r="E622" s="7">
        <f t="shared" si="173"/>
        <v>4.4484000000000003E-2</v>
      </c>
      <c r="F622" s="7">
        <f t="shared" si="174"/>
        <v>0</v>
      </c>
      <c r="G622" s="7">
        <f t="shared" si="175"/>
        <v>0</v>
      </c>
      <c r="H622" s="7">
        <v>4.4484000000000003E-2</v>
      </c>
      <c r="I622" s="7">
        <v>0</v>
      </c>
      <c r="J622" s="7">
        <v>4.4484000000000003E-2</v>
      </c>
      <c r="K622" s="7">
        <v>4.9425999999999998E-2</v>
      </c>
    </row>
    <row r="623" spans="1:11" x14ac:dyDescent="0.3">
      <c r="A623" s="30"/>
      <c r="B623" s="6" t="s">
        <v>101</v>
      </c>
      <c r="C623" s="13">
        <v>1</v>
      </c>
      <c r="D623" s="7">
        <v>41.566583999999999</v>
      </c>
      <c r="E623" s="7">
        <f t="shared" si="173"/>
        <v>37.409925999999999</v>
      </c>
      <c r="F623" s="7">
        <f t="shared" si="174"/>
        <v>0</v>
      </c>
      <c r="G623" s="7">
        <f t="shared" si="175"/>
        <v>0</v>
      </c>
      <c r="H623" s="7">
        <v>37.409925999999999</v>
      </c>
      <c r="I623" s="7">
        <v>40.323965999999999</v>
      </c>
      <c r="J623" s="7">
        <v>0</v>
      </c>
      <c r="K623" s="7">
        <v>41.414087000000002</v>
      </c>
    </row>
    <row r="624" spans="1:11" x14ac:dyDescent="0.3">
      <c r="A624" s="30"/>
      <c r="B624" s="6" t="s">
        <v>109</v>
      </c>
      <c r="C624" s="13">
        <v>1</v>
      </c>
      <c r="D624" s="7">
        <v>894.56404199999997</v>
      </c>
      <c r="E624" s="7">
        <f t="shared" si="173"/>
        <v>805.10763799999995</v>
      </c>
      <c r="F624" s="7">
        <f t="shared" si="174"/>
        <v>0</v>
      </c>
      <c r="G624" s="7">
        <f t="shared" si="175"/>
        <v>0</v>
      </c>
      <c r="H624" s="7">
        <v>805.10763799999995</v>
      </c>
      <c r="I624" s="7">
        <v>242.40509499999999</v>
      </c>
      <c r="J624" s="7">
        <v>562.70254199999999</v>
      </c>
      <c r="K624" s="7">
        <v>827.30801299999996</v>
      </c>
    </row>
    <row r="625" spans="1:11" x14ac:dyDescent="0.3">
      <c r="A625" s="30"/>
      <c r="B625" s="6" t="s">
        <v>114</v>
      </c>
      <c r="C625" s="13">
        <v>1</v>
      </c>
      <c r="D625" s="7">
        <v>1441.6286419999999</v>
      </c>
      <c r="E625" s="7">
        <f t="shared" si="173"/>
        <v>1297.465778</v>
      </c>
      <c r="F625" s="7">
        <f t="shared" si="174"/>
        <v>0</v>
      </c>
      <c r="G625" s="7">
        <f t="shared" si="175"/>
        <v>0</v>
      </c>
      <c r="H625" s="7">
        <v>1297.465778</v>
      </c>
      <c r="I625" s="7">
        <v>433.23068599999999</v>
      </c>
      <c r="J625" s="7">
        <v>864.23509200000001</v>
      </c>
      <c r="K625" s="7">
        <v>1377.0058320000001</v>
      </c>
    </row>
    <row r="626" spans="1:11" x14ac:dyDescent="0.3">
      <c r="A626" s="30"/>
      <c r="B626" s="6" t="s">
        <v>120</v>
      </c>
      <c r="C626" s="13">
        <v>1</v>
      </c>
      <c r="D626" s="7">
        <v>543.17534499999999</v>
      </c>
      <c r="E626" s="7">
        <f t="shared" si="173"/>
        <v>488.85780999999997</v>
      </c>
      <c r="F626" s="7">
        <f t="shared" si="174"/>
        <v>0</v>
      </c>
      <c r="G626" s="7">
        <f t="shared" si="175"/>
        <v>0</v>
      </c>
      <c r="H626" s="7">
        <v>488.85780999999997</v>
      </c>
      <c r="I626" s="7">
        <v>326.46342600000003</v>
      </c>
      <c r="J626" s="7">
        <v>162.394384</v>
      </c>
      <c r="K626" s="7">
        <v>539.15745800000002</v>
      </c>
    </row>
    <row r="627" spans="1:11" x14ac:dyDescent="0.3">
      <c r="A627" s="30"/>
      <c r="B627" s="6" t="s">
        <v>122</v>
      </c>
      <c r="C627" s="13">
        <v>1</v>
      </c>
      <c r="D627" s="7">
        <v>4280.0940499999997</v>
      </c>
      <c r="E627" s="7">
        <f t="shared" si="173"/>
        <v>3852.0846449999999</v>
      </c>
      <c r="F627" s="7">
        <f t="shared" si="174"/>
        <v>0</v>
      </c>
      <c r="G627" s="7">
        <f t="shared" si="175"/>
        <v>0</v>
      </c>
      <c r="H627" s="7">
        <v>3852.0846449999999</v>
      </c>
      <c r="I627" s="7">
        <v>1140.596086</v>
      </c>
      <c r="J627" s="7">
        <v>2711.4885589999999</v>
      </c>
      <c r="K627" s="7">
        <v>3956.5179229999999</v>
      </c>
    </row>
    <row r="628" spans="1:11" x14ac:dyDescent="0.3">
      <c r="A628" s="14" t="str">
        <f>CONCATENATE(A617," Total")</f>
        <v>Serpentine Chaparral Total</v>
      </c>
      <c r="B628" s="11"/>
      <c r="C628" s="25"/>
      <c r="D628" s="12">
        <f>SUM(D617:D627)</f>
        <v>40019.546462999999</v>
      </c>
      <c r="E628" s="12">
        <f t="shared" ref="E628:K628" si="176">SUM(E617:E627)</f>
        <v>11637.34605</v>
      </c>
      <c r="F628" s="12">
        <f t="shared" si="176"/>
        <v>20316.871472999999</v>
      </c>
      <c r="G628" s="12">
        <f t="shared" si="176"/>
        <v>0</v>
      </c>
      <c r="H628" s="12">
        <f t="shared" si="176"/>
        <v>31954.217522999999</v>
      </c>
      <c r="I628" s="12">
        <f t="shared" si="176"/>
        <v>19992.670553999997</v>
      </c>
      <c r="J628" s="12">
        <f t="shared" si="176"/>
        <v>12002.177001</v>
      </c>
      <c r="K628" s="12">
        <f t="shared" si="176"/>
        <v>38286.719395</v>
      </c>
    </row>
    <row r="629" spans="1:11" x14ac:dyDescent="0.3">
      <c r="A629" s="30" t="s">
        <v>14</v>
      </c>
      <c r="B629" s="6" t="s">
        <v>33</v>
      </c>
      <c r="C629" s="13">
        <v>1</v>
      </c>
      <c r="D629" s="7">
        <v>1306.9108719999999</v>
      </c>
      <c r="E629" s="7">
        <f t="shared" ref="E629:E641" si="177">IF(C629=1,H629,0)</f>
        <v>1176.219785</v>
      </c>
      <c r="F629" s="7">
        <f t="shared" ref="F629:F641" si="178">IF(C629=2,H629,0)</f>
        <v>0</v>
      </c>
      <c r="G629" s="7">
        <f t="shared" ref="G629:G641" si="179">IF(C629=3,H629,0)</f>
        <v>0</v>
      </c>
      <c r="H629" s="7">
        <v>1176.219785</v>
      </c>
      <c r="I629" s="7">
        <v>712.03716699999995</v>
      </c>
      <c r="J629" s="7">
        <v>464.18261699999999</v>
      </c>
      <c r="K629" s="7">
        <v>1290.312097</v>
      </c>
    </row>
    <row r="630" spans="1:11" x14ac:dyDescent="0.3">
      <c r="A630" s="30"/>
      <c r="B630" s="6" t="s">
        <v>49</v>
      </c>
      <c r="C630" s="13">
        <v>1</v>
      </c>
      <c r="D630" s="7">
        <v>4.2709640000000002</v>
      </c>
      <c r="E630" s="7">
        <f t="shared" si="177"/>
        <v>3.8438680000000001</v>
      </c>
      <c r="F630" s="7">
        <f t="shared" si="178"/>
        <v>0</v>
      </c>
      <c r="G630" s="7">
        <f t="shared" si="179"/>
        <v>0</v>
      </c>
      <c r="H630" s="7">
        <v>3.8438680000000001</v>
      </c>
      <c r="I630" s="7">
        <v>1.0642020000000001</v>
      </c>
      <c r="J630" s="7">
        <v>2.7796660000000002</v>
      </c>
      <c r="K630" s="7">
        <v>4.2709640000000002</v>
      </c>
    </row>
    <row r="631" spans="1:11" x14ac:dyDescent="0.3">
      <c r="A631" s="30"/>
      <c r="B631" s="6" t="s">
        <v>71</v>
      </c>
      <c r="C631" s="13">
        <v>1</v>
      </c>
      <c r="D631" s="7">
        <v>613.83755099999996</v>
      </c>
      <c r="E631" s="7">
        <f t="shared" si="177"/>
        <v>552.45379600000001</v>
      </c>
      <c r="F631" s="7">
        <f t="shared" si="178"/>
        <v>0</v>
      </c>
      <c r="G631" s="7">
        <f t="shared" si="179"/>
        <v>0</v>
      </c>
      <c r="H631" s="7">
        <v>552.45379600000001</v>
      </c>
      <c r="I631" s="7">
        <v>556.43489499999998</v>
      </c>
      <c r="J631" s="7">
        <v>0</v>
      </c>
      <c r="K631" s="7">
        <v>596.85169399999995</v>
      </c>
    </row>
    <row r="632" spans="1:11" x14ac:dyDescent="0.3">
      <c r="A632" s="30"/>
      <c r="B632" s="6" t="s">
        <v>73</v>
      </c>
      <c r="C632" s="13">
        <v>1</v>
      </c>
      <c r="D632" s="7">
        <v>16.323017</v>
      </c>
      <c r="E632" s="7">
        <f t="shared" si="177"/>
        <v>14.690715000000001</v>
      </c>
      <c r="F632" s="7">
        <f t="shared" si="178"/>
        <v>0</v>
      </c>
      <c r="G632" s="7">
        <f t="shared" si="179"/>
        <v>0</v>
      </c>
      <c r="H632" s="7">
        <v>14.690715000000001</v>
      </c>
      <c r="I632" s="7">
        <v>14.311241000000001</v>
      </c>
      <c r="J632" s="7">
        <v>0.37947399999999998</v>
      </c>
      <c r="K632" s="7">
        <v>14.454257</v>
      </c>
    </row>
    <row r="633" spans="1:11" x14ac:dyDescent="0.3">
      <c r="A633" s="30"/>
      <c r="B633" s="6" t="s">
        <v>77</v>
      </c>
      <c r="C633" s="13">
        <v>1</v>
      </c>
      <c r="D633" s="7">
        <v>132.796954</v>
      </c>
      <c r="E633" s="7">
        <f t="shared" si="177"/>
        <v>119.517258</v>
      </c>
      <c r="F633" s="7">
        <f t="shared" si="178"/>
        <v>0</v>
      </c>
      <c r="G633" s="7">
        <f t="shared" si="179"/>
        <v>0</v>
      </c>
      <c r="H633" s="7">
        <v>119.517258</v>
      </c>
      <c r="I633" s="7">
        <v>18.434253999999999</v>
      </c>
      <c r="J633" s="7">
        <v>101.083004</v>
      </c>
      <c r="K633" s="7">
        <v>132.638048</v>
      </c>
    </row>
    <row r="634" spans="1:11" x14ac:dyDescent="0.3">
      <c r="A634" s="30"/>
      <c r="B634" s="6" t="s">
        <v>82</v>
      </c>
      <c r="C634" s="13">
        <v>1</v>
      </c>
      <c r="D634" s="7">
        <v>54.725417999999998</v>
      </c>
      <c r="E634" s="7">
        <f t="shared" si="177"/>
        <v>49.252876000000001</v>
      </c>
      <c r="F634" s="7">
        <f t="shared" si="178"/>
        <v>0</v>
      </c>
      <c r="G634" s="7">
        <f t="shared" si="179"/>
        <v>0</v>
      </c>
      <c r="H634" s="7">
        <v>49.252876000000001</v>
      </c>
      <c r="I634" s="7">
        <v>27.733640999999999</v>
      </c>
      <c r="J634" s="7">
        <v>21.519234999999998</v>
      </c>
      <c r="K634" s="7">
        <v>54.725417999999998</v>
      </c>
    </row>
    <row r="635" spans="1:11" x14ac:dyDescent="0.3">
      <c r="A635" s="30"/>
      <c r="B635" s="6" t="s">
        <v>88</v>
      </c>
      <c r="C635" s="13">
        <v>1</v>
      </c>
      <c r="D635" s="7">
        <v>1574.163861</v>
      </c>
      <c r="E635" s="7">
        <f t="shared" si="177"/>
        <v>1416.7474749999999</v>
      </c>
      <c r="F635" s="7">
        <f t="shared" si="178"/>
        <v>0</v>
      </c>
      <c r="G635" s="7">
        <f t="shared" si="179"/>
        <v>0</v>
      </c>
      <c r="H635" s="7">
        <v>1416.7474749999999</v>
      </c>
      <c r="I635" s="7">
        <v>552.58395900000005</v>
      </c>
      <c r="J635" s="7">
        <v>864.16351599999996</v>
      </c>
      <c r="K635" s="7">
        <v>1476.398535</v>
      </c>
    </row>
    <row r="636" spans="1:11" x14ac:dyDescent="0.3">
      <c r="A636" s="30"/>
      <c r="B636" s="6" t="s">
        <v>97</v>
      </c>
      <c r="C636" s="13">
        <v>1</v>
      </c>
      <c r="D636" s="7">
        <v>2.1403539999999999</v>
      </c>
      <c r="E636" s="7">
        <f t="shared" si="177"/>
        <v>1.9263189999999999</v>
      </c>
      <c r="F636" s="7">
        <f t="shared" si="178"/>
        <v>0</v>
      </c>
      <c r="G636" s="7">
        <f t="shared" si="179"/>
        <v>0</v>
      </c>
      <c r="H636" s="7">
        <v>1.9263189999999999</v>
      </c>
      <c r="I636" s="7">
        <v>0</v>
      </c>
      <c r="J636" s="7">
        <v>1.9263189999999999</v>
      </c>
      <c r="K636" s="7">
        <v>1.175165</v>
      </c>
    </row>
    <row r="637" spans="1:11" x14ac:dyDescent="0.3">
      <c r="A637" s="30"/>
      <c r="B637" s="6" t="s">
        <v>101</v>
      </c>
      <c r="C637" s="13">
        <v>1</v>
      </c>
      <c r="D637" s="7">
        <v>14.861105999999999</v>
      </c>
      <c r="E637" s="7">
        <f t="shared" si="177"/>
        <v>13.374995</v>
      </c>
      <c r="F637" s="7">
        <f t="shared" si="178"/>
        <v>0</v>
      </c>
      <c r="G637" s="7">
        <f t="shared" si="179"/>
        <v>0</v>
      </c>
      <c r="H637" s="7">
        <v>13.374995</v>
      </c>
      <c r="I637" s="7">
        <v>14.861105999999999</v>
      </c>
      <c r="J637" s="7">
        <v>0</v>
      </c>
      <c r="K637" s="7">
        <v>14.861105999999999</v>
      </c>
    </row>
    <row r="638" spans="1:11" x14ac:dyDescent="0.3">
      <c r="A638" s="30"/>
      <c r="B638" s="6" t="s">
        <v>109</v>
      </c>
      <c r="C638" s="13">
        <v>1</v>
      </c>
      <c r="D638" s="7">
        <v>54.039330999999997</v>
      </c>
      <c r="E638" s="7">
        <f t="shared" si="177"/>
        <v>48.635398000000002</v>
      </c>
      <c r="F638" s="7">
        <f t="shared" si="178"/>
        <v>0</v>
      </c>
      <c r="G638" s="7">
        <f t="shared" si="179"/>
        <v>0</v>
      </c>
      <c r="H638" s="7">
        <v>48.635398000000002</v>
      </c>
      <c r="I638" s="7">
        <v>28.51484</v>
      </c>
      <c r="J638" s="7">
        <v>20.120557999999999</v>
      </c>
      <c r="K638" s="7">
        <v>54.039330999999997</v>
      </c>
    </row>
    <row r="639" spans="1:11" x14ac:dyDescent="0.3">
      <c r="A639" s="30"/>
      <c r="B639" s="6" t="s">
        <v>114</v>
      </c>
      <c r="C639" s="13">
        <v>1</v>
      </c>
      <c r="D639" s="7">
        <v>1903.239773</v>
      </c>
      <c r="E639" s="7">
        <f t="shared" si="177"/>
        <v>1712.9157949999999</v>
      </c>
      <c r="F639" s="7">
        <f t="shared" si="178"/>
        <v>0</v>
      </c>
      <c r="G639" s="7">
        <f t="shared" si="179"/>
        <v>0</v>
      </c>
      <c r="H639" s="7">
        <v>1712.9157949999999</v>
      </c>
      <c r="I639" s="7">
        <v>680.89138600000001</v>
      </c>
      <c r="J639" s="7">
        <v>1032.02441</v>
      </c>
      <c r="K639" s="7">
        <v>1784.567663</v>
      </c>
    </row>
    <row r="640" spans="1:11" x14ac:dyDescent="0.3">
      <c r="A640" s="30"/>
      <c r="B640" s="6" t="s">
        <v>120</v>
      </c>
      <c r="C640" s="13">
        <v>1</v>
      </c>
      <c r="D640" s="7">
        <v>693.71324600000003</v>
      </c>
      <c r="E640" s="7">
        <f t="shared" si="177"/>
        <v>624.34192099999996</v>
      </c>
      <c r="F640" s="7">
        <f t="shared" si="178"/>
        <v>0</v>
      </c>
      <c r="G640" s="7">
        <f t="shared" si="179"/>
        <v>0</v>
      </c>
      <c r="H640" s="7">
        <v>624.34192099999996</v>
      </c>
      <c r="I640" s="7">
        <v>412.36472500000002</v>
      </c>
      <c r="J640" s="7">
        <v>211.97719599999999</v>
      </c>
      <c r="K640" s="7">
        <v>642.73657800000001</v>
      </c>
    </row>
    <row r="641" spans="1:11" x14ac:dyDescent="0.3">
      <c r="A641" s="30"/>
      <c r="B641" s="6" t="s">
        <v>122</v>
      </c>
      <c r="C641" s="13">
        <v>1</v>
      </c>
      <c r="D641" s="7">
        <v>1487.0987479999999</v>
      </c>
      <c r="E641" s="7">
        <f t="shared" si="177"/>
        <v>1338.388874</v>
      </c>
      <c r="F641" s="7">
        <f t="shared" si="178"/>
        <v>0</v>
      </c>
      <c r="G641" s="7">
        <f t="shared" si="179"/>
        <v>0</v>
      </c>
      <c r="H641" s="7">
        <v>1338.388874</v>
      </c>
      <c r="I641" s="7">
        <v>507.01638200000002</v>
      </c>
      <c r="J641" s="7">
        <v>831.37249199999997</v>
      </c>
      <c r="K641" s="7">
        <v>1475.557114</v>
      </c>
    </row>
    <row r="642" spans="1:11" x14ac:dyDescent="0.3">
      <c r="A642" s="14" t="str">
        <f>CONCATENATE(A629," Total")</f>
        <v>Serpentine Conifer Total</v>
      </c>
      <c r="B642" s="11"/>
      <c r="C642" s="25"/>
      <c r="D642" s="12">
        <f>SUM(D629:D641)</f>
        <v>7858.1211949999997</v>
      </c>
      <c r="E642" s="12">
        <f t="shared" ref="E642:K642" si="180">SUM(E629:E641)</f>
        <v>7072.3090750000001</v>
      </c>
      <c r="F642" s="12">
        <f t="shared" si="180"/>
        <v>0</v>
      </c>
      <c r="G642" s="12">
        <f t="shared" si="180"/>
        <v>0</v>
      </c>
      <c r="H642" s="12">
        <f t="shared" si="180"/>
        <v>7072.3090750000001</v>
      </c>
      <c r="I642" s="12">
        <f t="shared" si="180"/>
        <v>3526.2477980000003</v>
      </c>
      <c r="J642" s="12">
        <f t="shared" si="180"/>
        <v>3551.528487</v>
      </c>
      <c r="K642" s="12">
        <f t="shared" si="180"/>
        <v>7542.5879700000005</v>
      </c>
    </row>
    <row r="643" spans="1:11" x14ac:dyDescent="0.3">
      <c r="A643" s="30" t="s">
        <v>15</v>
      </c>
      <c r="B643" s="6" t="s">
        <v>18</v>
      </c>
      <c r="C643" s="13">
        <v>1</v>
      </c>
      <c r="D643" s="7">
        <v>669.13679000000002</v>
      </c>
      <c r="E643" s="7">
        <f t="shared" ref="E643:E661" si="181">IF(C643=1,H643,0)</f>
        <v>602.22311100000002</v>
      </c>
      <c r="F643" s="7">
        <f t="shared" ref="F643:F661" si="182">IF(C643=2,H643,0)</f>
        <v>0</v>
      </c>
      <c r="G643" s="7">
        <f t="shared" ref="G643:G661" si="183">IF(C643=3,H643,0)</f>
        <v>0</v>
      </c>
      <c r="H643" s="7">
        <v>602.22311100000002</v>
      </c>
      <c r="I643" s="7">
        <v>210.357103</v>
      </c>
      <c r="J643" s="7">
        <v>391.86600800000002</v>
      </c>
      <c r="K643" s="7">
        <v>633.67025699999999</v>
      </c>
    </row>
    <row r="644" spans="1:11" x14ac:dyDescent="0.3">
      <c r="A644" s="30"/>
      <c r="B644" s="6" t="s">
        <v>33</v>
      </c>
      <c r="C644" s="13">
        <v>1</v>
      </c>
      <c r="D644" s="7">
        <v>1769.065263</v>
      </c>
      <c r="E644" s="7">
        <f t="shared" si="181"/>
        <v>1592.158737</v>
      </c>
      <c r="F644" s="7">
        <f t="shared" si="182"/>
        <v>0</v>
      </c>
      <c r="G644" s="7">
        <f t="shared" si="183"/>
        <v>0</v>
      </c>
      <c r="H644" s="7">
        <v>1592.158737</v>
      </c>
      <c r="I644" s="7">
        <v>817.75001499999996</v>
      </c>
      <c r="J644" s="7">
        <v>774.40872200000001</v>
      </c>
      <c r="K644" s="7">
        <v>1652.673411</v>
      </c>
    </row>
    <row r="645" spans="1:11" x14ac:dyDescent="0.3">
      <c r="A645" s="30"/>
      <c r="B645" s="6" t="s">
        <v>49</v>
      </c>
      <c r="C645" s="13">
        <v>1</v>
      </c>
      <c r="D645" s="7">
        <v>56.083007000000002</v>
      </c>
      <c r="E645" s="7">
        <f t="shared" si="181"/>
        <v>50.474705999999998</v>
      </c>
      <c r="F645" s="7">
        <f t="shared" si="182"/>
        <v>0</v>
      </c>
      <c r="G645" s="7">
        <f t="shared" si="183"/>
        <v>0</v>
      </c>
      <c r="H645" s="7">
        <v>50.474705999999998</v>
      </c>
      <c r="I645" s="7">
        <v>18.533729999999998</v>
      </c>
      <c r="J645" s="7">
        <v>31.940977</v>
      </c>
      <c r="K645" s="7">
        <v>54.266226000000003</v>
      </c>
    </row>
    <row r="646" spans="1:11" x14ac:dyDescent="0.3">
      <c r="A646" s="30"/>
      <c r="B646" s="6" t="s">
        <v>71</v>
      </c>
      <c r="C646" s="13">
        <v>1</v>
      </c>
      <c r="D646" s="7">
        <v>985.30557199999998</v>
      </c>
      <c r="E646" s="7">
        <f t="shared" si="181"/>
        <v>886.77501500000005</v>
      </c>
      <c r="F646" s="7">
        <f t="shared" si="182"/>
        <v>0</v>
      </c>
      <c r="G646" s="7">
        <f t="shared" si="183"/>
        <v>0</v>
      </c>
      <c r="H646" s="7">
        <v>886.77501500000005</v>
      </c>
      <c r="I646" s="7">
        <v>682.61845500000004</v>
      </c>
      <c r="J646" s="7">
        <v>204.15656000000001</v>
      </c>
      <c r="K646" s="7">
        <v>924.27915499999995</v>
      </c>
    </row>
    <row r="647" spans="1:11" x14ac:dyDescent="0.3">
      <c r="A647" s="30"/>
      <c r="B647" s="6" t="s">
        <v>73</v>
      </c>
      <c r="C647" s="13">
        <v>1</v>
      </c>
      <c r="D647" s="7">
        <v>3.047666</v>
      </c>
      <c r="E647" s="7">
        <f t="shared" si="181"/>
        <v>2.742899</v>
      </c>
      <c r="F647" s="7">
        <f t="shared" si="182"/>
        <v>0</v>
      </c>
      <c r="G647" s="7">
        <f t="shared" si="183"/>
        <v>0</v>
      </c>
      <c r="H647" s="7">
        <v>2.742899</v>
      </c>
      <c r="I647" s="7">
        <v>2.8856120000000001</v>
      </c>
      <c r="J647" s="7">
        <v>0</v>
      </c>
      <c r="K647" s="7">
        <v>2.8856120000000001</v>
      </c>
    </row>
    <row r="648" spans="1:11" x14ac:dyDescent="0.3">
      <c r="A648" s="30"/>
      <c r="B648" s="6" t="s">
        <v>77</v>
      </c>
      <c r="C648" s="13">
        <v>1</v>
      </c>
      <c r="D648" s="7">
        <v>6206.8076780000001</v>
      </c>
      <c r="E648" s="7">
        <f t="shared" si="181"/>
        <v>5586.12691</v>
      </c>
      <c r="F648" s="7">
        <f t="shared" si="182"/>
        <v>0</v>
      </c>
      <c r="G648" s="7">
        <f t="shared" si="183"/>
        <v>0</v>
      </c>
      <c r="H648" s="7">
        <v>5586.12691</v>
      </c>
      <c r="I648" s="7">
        <v>2823.707872</v>
      </c>
      <c r="J648" s="7">
        <v>2762.419038</v>
      </c>
      <c r="K648" s="7">
        <v>5659.9566910000003</v>
      </c>
    </row>
    <row r="649" spans="1:11" x14ac:dyDescent="0.3">
      <c r="A649" s="30"/>
      <c r="B649" s="6" t="s">
        <v>82</v>
      </c>
      <c r="C649" s="13">
        <v>1</v>
      </c>
      <c r="D649" s="7">
        <v>228.963245</v>
      </c>
      <c r="E649" s="7">
        <f t="shared" si="181"/>
        <v>206.06692100000001</v>
      </c>
      <c r="F649" s="7">
        <f t="shared" si="182"/>
        <v>0</v>
      </c>
      <c r="G649" s="7">
        <f t="shared" si="183"/>
        <v>0</v>
      </c>
      <c r="H649" s="7">
        <v>206.06692100000001</v>
      </c>
      <c r="I649" s="7">
        <v>152.47510800000001</v>
      </c>
      <c r="J649" s="7">
        <v>53.591813000000002</v>
      </c>
      <c r="K649" s="7">
        <v>228.963245</v>
      </c>
    </row>
    <row r="650" spans="1:11" x14ac:dyDescent="0.3">
      <c r="A650" s="30"/>
      <c r="B650" s="6" t="s">
        <v>88</v>
      </c>
      <c r="C650" s="13">
        <v>1</v>
      </c>
      <c r="D650" s="7">
        <v>637.40642800000001</v>
      </c>
      <c r="E650" s="7">
        <f t="shared" si="181"/>
        <v>573.66578500000003</v>
      </c>
      <c r="F650" s="7">
        <f t="shared" si="182"/>
        <v>0</v>
      </c>
      <c r="G650" s="7">
        <f t="shared" si="183"/>
        <v>0</v>
      </c>
      <c r="H650" s="7">
        <v>573.66578500000003</v>
      </c>
      <c r="I650" s="7">
        <v>261.98772200000002</v>
      </c>
      <c r="J650" s="7">
        <v>311.67806400000001</v>
      </c>
      <c r="K650" s="7">
        <v>598.85747400000002</v>
      </c>
    </row>
    <row r="651" spans="1:11" x14ac:dyDescent="0.3">
      <c r="A651" s="30"/>
      <c r="B651" s="6" t="s">
        <v>93</v>
      </c>
      <c r="C651" s="13">
        <v>1</v>
      </c>
      <c r="D651" s="7">
        <v>84.732434999999995</v>
      </c>
      <c r="E651" s="7">
        <f t="shared" si="181"/>
        <v>76.259191999999999</v>
      </c>
      <c r="F651" s="7">
        <f t="shared" si="182"/>
        <v>0</v>
      </c>
      <c r="G651" s="7">
        <f t="shared" si="183"/>
        <v>0</v>
      </c>
      <c r="H651" s="7">
        <v>76.259191999999999</v>
      </c>
      <c r="I651" s="7">
        <v>0</v>
      </c>
      <c r="J651" s="7">
        <v>76.259191999999999</v>
      </c>
      <c r="K651" s="7">
        <v>77.293946000000005</v>
      </c>
    </row>
    <row r="652" spans="1:11" x14ac:dyDescent="0.3">
      <c r="A652" s="30"/>
      <c r="B652" s="6" t="s">
        <v>97</v>
      </c>
      <c r="C652" s="13">
        <v>1</v>
      </c>
      <c r="D652" s="7">
        <v>592.62959599999999</v>
      </c>
      <c r="E652" s="7">
        <f t="shared" si="181"/>
        <v>533.36663599999997</v>
      </c>
      <c r="F652" s="7">
        <f t="shared" si="182"/>
        <v>0</v>
      </c>
      <c r="G652" s="7">
        <f t="shared" si="183"/>
        <v>0</v>
      </c>
      <c r="H652" s="7">
        <v>533.36663599999997</v>
      </c>
      <c r="I652" s="7">
        <v>31.255868</v>
      </c>
      <c r="J652" s="7">
        <v>502.110769</v>
      </c>
      <c r="K652" s="7">
        <v>568.85643400000004</v>
      </c>
    </row>
    <row r="653" spans="1:11" x14ac:dyDescent="0.3">
      <c r="A653" s="30"/>
      <c r="B653" s="6" t="s">
        <v>98</v>
      </c>
      <c r="C653" s="13">
        <v>1</v>
      </c>
      <c r="D653" s="7">
        <v>0.68377600000000005</v>
      </c>
      <c r="E653" s="7">
        <f t="shared" si="181"/>
        <v>0.61539900000000003</v>
      </c>
      <c r="F653" s="7">
        <f t="shared" si="182"/>
        <v>0</v>
      </c>
      <c r="G653" s="7">
        <f t="shared" si="183"/>
        <v>0</v>
      </c>
      <c r="H653" s="7">
        <v>0.61539900000000003</v>
      </c>
      <c r="I653" s="7">
        <v>0.68377600000000005</v>
      </c>
      <c r="J653" s="7">
        <v>0</v>
      </c>
      <c r="K653" s="7">
        <v>0.68377600000000005</v>
      </c>
    </row>
    <row r="654" spans="1:11" x14ac:dyDescent="0.3">
      <c r="A654" s="30"/>
      <c r="B654" s="6" t="s">
        <v>99</v>
      </c>
      <c r="C654" s="13">
        <v>1</v>
      </c>
      <c r="D654" s="7">
        <v>42.813302999999998</v>
      </c>
      <c r="E654" s="7">
        <f t="shared" si="181"/>
        <v>38.531973000000001</v>
      </c>
      <c r="F654" s="7">
        <f t="shared" si="182"/>
        <v>0</v>
      </c>
      <c r="G654" s="7">
        <f t="shared" si="183"/>
        <v>0</v>
      </c>
      <c r="H654" s="7">
        <v>38.531973000000001</v>
      </c>
      <c r="I654" s="7">
        <v>9.0269030000000008</v>
      </c>
      <c r="J654" s="7">
        <v>29.50507</v>
      </c>
      <c r="K654" s="7">
        <v>42.813302999999998</v>
      </c>
    </row>
    <row r="655" spans="1:11" x14ac:dyDescent="0.3">
      <c r="A655" s="30"/>
      <c r="B655" s="6" t="s">
        <v>101</v>
      </c>
      <c r="C655" s="13">
        <v>1</v>
      </c>
      <c r="D655" s="7">
        <v>696.36801300000002</v>
      </c>
      <c r="E655" s="7">
        <f t="shared" si="181"/>
        <v>626.73121200000003</v>
      </c>
      <c r="F655" s="7">
        <f t="shared" si="182"/>
        <v>0</v>
      </c>
      <c r="G655" s="7">
        <f t="shared" si="183"/>
        <v>0</v>
      </c>
      <c r="H655" s="7">
        <v>626.73121200000003</v>
      </c>
      <c r="I655" s="7">
        <v>568.38207599999998</v>
      </c>
      <c r="J655" s="7">
        <v>58.349136000000001</v>
      </c>
      <c r="K655" s="7">
        <v>689.67291499999999</v>
      </c>
    </row>
    <row r="656" spans="1:11" x14ac:dyDescent="0.3">
      <c r="A656" s="30"/>
      <c r="B656" s="6" t="s">
        <v>109</v>
      </c>
      <c r="C656" s="13">
        <v>1</v>
      </c>
      <c r="D656" s="7">
        <v>2580.700405</v>
      </c>
      <c r="E656" s="7">
        <f t="shared" si="181"/>
        <v>2322.630365</v>
      </c>
      <c r="F656" s="7">
        <f t="shared" si="182"/>
        <v>0</v>
      </c>
      <c r="G656" s="7">
        <f t="shared" si="183"/>
        <v>0</v>
      </c>
      <c r="H656" s="7">
        <v>2322.630365</v>
      </c>
      <c r="I656" s="7">
        <v>1172.2459759999999</v>
      </c>
      <c r="J656" s="7">
        <v>1150.3843890000001</v>
      </c>
      <c r="K656" s="7">
        <v>2395.7043950000002</v>
      </c>
    </row>
    <row r="657" spans="1:11" x14ac:dyDescent="0.3">
      <c r="A657" s="30"/>
      <c r="B657" s="6" t="s">
        <v>114</v>
      </c>
      <c r="C657" s="13">
        <v>1</v>
      </c>
      <c r="D657" s="7">
        <v>1107.0466670000001</v>
      </c>
      <c r="E657" s="7">
        <f t="shared" si="181"/>
        <v>996.34200099999998</v>
      </c>
      <c r="F657" s="7">
        <f t="shared" si="182"/>
        <v>0</v>
      </c>
      <c r="G657" s="7">
        <f t="shared" si="183"/>
        <v>0</v>
      </c>
      <c r="H657" s="7">
        <v>996.34200099999998</v>
      </c>
      <c r="I657" s="7">
        <v>356.72188699999998</v>
      </c>
      <c r="J657" s="7">
        <v>639.62011399999994</v>
      </c>
      <c r="K657" s="7">
        <v>1024.5285919999999</v>
      </c>
    </row>
    <row r="658" spans="1:11" x14ac:dyDescent="0.3">
      <c r="A658" s="30"/>
      <c r="B658" s="6" t="s">
        <v>117</v>
      </c>
      <c r="C658" s="13">
        <v>1</v>
      </c>
      <c r="D658" s="7">
        <v>266.20290699999998</v>
      </c>
      <c r="E658" s="7">
        <f t="shared" si="181"/>
        <v>239.582617</v>
      </c>
      <c r="F658" s="7">
        <f t="shared" si="182"/>
        <v>0</v>
      </c>
      <c r="G658" s="7">
        <f t="shared" si="183"/>
        <v>0</v>
      </c>
      <c r="H658" s="7">
        <v>239.582617</v>
      </c>
      <c r="I658" s="7">
        <v>198.44149300000001</v>
      </c>
      <c r="J658" s="7">
        <v>41.141123999999998</v>
      </c>
      <c r="K658" s="7">
        <v>266.20290699999998</v>
      </c>
    </row>
    <row r="659" spans="1:11" x14ac:dyDescent="0.3">
      <c r="A659" s="30"/>
      <c r="B659" s="6" t="s">
        <v>119</v>
      </c>
      <c r="C659" s="13">
        <v>1</v>
      </c>
      <c r="D659" s="7">
        <v>35.921684999999997</v>
      </c>
      <c r="E659" s="7">
        <f t="shared" si="181"/>
        <v>32.329517000000003</v>
      </c>
      <c r="F659" s="7">
        <f t="shared" si="182"/>
        <v>0</v>
      </c>
      <c r="G659" s="7">
        <f t="shared" si="183"/>
        <v>0</v>
      </c>
      <c r="H659" s="7">
        <v>32.329517000000003</v>
      </c>
      <c r="I659" s="7">
        <v>26.190389</v>
      </c>
      <c r="J659" s="7">
        <v>6.1391280000000004</v>
      </c>
      <c r="K659" s="7">
        <v>34.04083</v>
      </c>
    </row>
    <row r="660" spans="1:11" x14ac:dyDescent="0.3">
      <c r="A660" s="30"/>
      <c r="B660" s="6" t="s">
        <v>120</v>
      </c>
      <c r="C660" s="13">
        <v>1</v>
      </c>
      <c r="D660" s="7">
        <v>252.53593699999999</v>
      </c>
      <c r="E660" s="7">
        <f t="shared" si="181"/>
        <v>227.282343</v>
      </c>
      <c r="F660" s="7">
        <f t="shared" si="182"/>
        <v>0</v>
      </c>
      <c r="G660" s="7">
        <f t="shared" si="183"/>
        <v>0</v>
      </c>
      <c r="H660" s="7">
        <v>227.282343</v>
      </c>
      <c r="I660" s="7">
        <v>96.295187999999996</v>
      </c>
      <c r="J660" s="7">
        <v>130.987155</v>
      </c>
      <c r="K660" s="7">
        <v>238.40565900000001</v>
      </c>
    </row>
    <row r="661" spans="1:11" x14ac:dyDescent="0.3">
      <c r="A661" s="30"/>
      <c r="B661" s="6" t="s">
        <v>122</v>
      </c>
      <c r="C661" s="13">
        <v>1</v>
      </c>
      <c r="D661" s="7">
        <v>256.94493799999998</v>
      </c>
      <c r="E661" s="7">
        <f t="shared" si="181"/>
        <v>231.25044399999999</v>
      </c>
      <c r="F661" s="7">
        <f t="shared" si="182"/>
        <v>0</v>
      </c>
      <c r="G661" s="7">
        <f t="shared" si="183"/>
        <v>0</v>
      </c>
      <c r="H661" s="7">
        <v>231.25044399999999</v>
      </c>
      <c r="I661" s="7">
        <v>131.57257899999999</v>
      </c>
      <c r="J661" s="7">
        <v>99.677865999999995</v>
      </c>
      <c r="K661" s="7">
        <v>247.59176500000001</v>
      </c>
    </row>
    <row r="662" spans="1:11" x14ac:dyDescent="0.3">
      <c r="A662" s="14" t="str">
        <f>CONCATENATE(A643," Total")</f>
        <v>Serpentine Grasslands Total</v>
      </c>
      <c r="B662" s="11"/>
      <c r="C662" s="25"/>
      <c r="D662" s="12">
        <f>SUM(D643:D661)</f>
        <v>16472.395311000004</v>
      </c>
      <c r="E662" s="12">
        <f t="shared" ref="E662:K662" si="184">SUM(E643:E661)</f>
        <v>14825.155783</v>
      </c>
      <c r="F662" s="12">
        <f t="shared" si="184"/>
        <v>0</v>
      </c>
      <c r="G662" s="12">
        <f t="shared" si="184"/>
        <v>0</v>
      </c>
      <c r="H662" s="12">
        <f t="shared" si="184"/>
        <v>14825.155783</v>
      </c>
      <c r="I662" s="12">
        <f t="shared" si="184"/>
        <v>7561.1317519999993</v>
      </c>
      <c r="J662" s="12">
        <f t="shared" si="184"/>
        <v>7264.2351250000002</v>
      </c>
      <c r="K662" s="12">
        <f t="shared" si="184"/>
        <v>15341.346593000002</v>
      </c>
    </row>
    <row r="663" spans="1:11" x14ac:dyDescent="0.3">
      <c r="A663" s="30" t="s">
        <v>16</v>
      </c>
      <c r="B663" s="6" t="s">
        <v>18</v>
      </c>
      <c r="C663" s="13">
        <v>1</v>
      </c>
      <c r="D663" s="7">
        <v>46.777735999999997</v>
      </c>
      <c r="E663" s="7">
        <f t="shared" ref="E663:E681" si="185">IF(C663=1,H663,0)</f>
        <v>42.099961999999998</v>
      </c>
      <c r="F663" s="7">
        <f t="shared" ref="F663:F681" si="186">IF(C663=2,H663,0)</f>
        <v>0</v>
      </c>
      <c r="G663" s="7">
        <f t="shared" ref="G663:G681" si="187">IF(C663=3,H663,0)</f>
        <v>0</v>
      </c>
      <c r="H663" s="7">
        <v>42.099961999999998</v>
      </c>
      <c r="I663" s="7">
        <v>11.446645</v>
      </c>
      <c r="J663" s="7">
        <v>30.653317000000001</v>
      </c>
      <c r="K663" s="7">
        <v>46.312783000000003</v>
      </c>
    </row>
    <row r="664" spans="1:11" x14ac:dyDescent="0.3">
      <c r="A664" s="30"/>
      <c r="B664" s="6" t="s">
        <v>33</v>
      </c>
      <c r="C664" s="13">
        <v>1</v>
      </c>
      <c r="D664" s="7">
        <v>1393.423548</v>
      </c>
      <c r="E664" s="7">
        <f t="shared" si="185"/>
        <v>1254.081193</v>
      </c>
      <c r="F664" s="7">
        <f t="shared" si="186"/>
        <v>0</v>
      </c>
      <c r="G664" s="7">
        <f t="shared" si="187"/>
        <v>0</v>
      </c>
      <c r="H664" s="7">
        <v>1254.081193</v>
      </c>
      <c r="I664" s="7">
        <v>430.11203799999998</v>
      </c>
      <c r="J664" s="7">
        <v>823.969155</v>
      </c>
      <c r="K664" s="7">
        <v>1297.129741</v>
      </c>
    </row>
    <row r="665" spans="1:11" ht="14.4" customHeight="1" x14ac:dyDescent="0.3">
      <c r="A665" s="30"/>
      <c r="B665" s="6" t="s">
        <v>49</v>
      </c>
      <c r="C665" s="13">
        <v>1</v>
      </c>
      <c r="D665" s="7">
        <v>12.173219</v>
      </c>
      <c r="E665" s="7">
        <f t="shared" si="185"/>
        <v>10.955897</v>
      </c>
      <c r="F665" s="7">
        <f t="shared" si="186"/>
        <v>0</v>
      </c>
      <c r="G665" s="7">
        <f t="shared" si="187"/>
        <v>0</v>
      </c>
      <c r="H665" s="7">
        <v>10.955897</v>
      </c>
      <c r="I665" s="7">
        <v>0</v>
      </c>
      <c r="J665" s="7">
        <v>10.955897</v>
      </c>
      <c r="K665" s="7">
        <v>11.818113</v>
      </c>
    </row>
    <row r="666" spans="1:11" x14ac:dyDescent="0.3">
      <c r="A666" s="30"/>
      <c r="B666" s="6" t="s">
        <v>71</v>
      </c>
      <c r="C666" s="13">
        <v>1</v>
      </c>
      <c r="D666" s="7">
        <v>293.51481999999999</v>
      </c>
      <c r="E666" s="7">
        <f t="shared" si="185"/>
        <v>264.16333800000001</v>
      </c>
      <c r="F666" s="7">
        <f t="shared" si="186"/>
        <v>0</v>
      </c>
      <c r="G666" s="7">
        <f t="shared" si="187"/>
        <v>0</v>
      </c>
      <c r="H666" s="7">
        <v>264.16333800000001</v>
      </c>
      <c r="I666" s="7">
        <v>216.33876900000001</v>
      </c>
      <c r="J666" s="7">
        <v>47.824568999999997</v>
      </c>
      <c r="K666" s="7">
        <v>283.61316599999998</v>
      </c>
    </row>
    <row r="667" spans="1:11" x14ac:dyDescent="0.3">
      <c r="A667" s="30"/>
      <c r="B667" s="6" t="s">
        <v>73</v>
      </c>
      <c r="C667" s="13">
        <v>1</v>
      </c>
      <c r="D667" s="7">
        <v>21.522905000000002</v>
      </c>
      <c r="E667" s="7">
        <f t="shared" si="185"/>
        <v>19.370615000000001</v>
      </c>
      <c r="F667" s="7">
        <f t="shared" si="186"/>
        <v>0</v>
      </c>
      <c r="G667" s="7">
        <f t="shared" si="187"/>
        <v>0</v>
      </c>
      <c r="H667" s="7">
        <v>19.370615000000001</v>
      </c>
      <c r="I667" s="7">
        <v>20.344854000000002</v>
      </c>
      <c r="J667" s="7">
        <v>0</v>
      </c>
      <c r="K667" s="7">
        <v>18.066185000000001</v>
      </c>
    </row>
    <row r="668" spans="1:11" x14ac:dyDescent="0.3">
      <c r="A668" s="30"/>
      <c r="B668" s="6" t="s">
        <v>77</v>
      </c>
      <c r="C668" s="13">
        <v>1</v>
      </c>
      <c r="D668" s="7">
        <v>2907.6244350000002</v>
      </c>
      <c r="E668" s="7">
        <f t="shared" si="185"/>
        <v>2616.8619920000001</v>
      </c>
      <c r="F668" s="7">
        <f t="shared" si="186"/>
        <v>0</v>
      </c>
      <c r="G668" s="7">
        <f t="shared" si="187"/>
        <v>0</v>
      </c>
      <c r="H668" s="7">
        <v>2616.8619920000001</v>
      </c>
      <c r="I668" s="7">
        <v>794.61315500000001</v>
      </c>
      <c r="J668" s="7">
        <v>1822.2488370000001</v>
      </c>
      <c r="K668" s="7">
        <v>2684.1892889999999</v>
      </c>
    </row>
    <row r="669" spans="1:11" x14ac:dyDescent="0.3">
      <c r="A669" s="30"/>
      <c r="B669" s="6" t="s">
        <v>82</v>
      </c>
      <c r="C669" s="13">
        <v>1</v>
      </c>
      <c r="D669" s="7">
        <v>158.34712400000001</v>
      </c>
      <c r="E669" s="7">
        <f t="shared" si="185"/>
        <v>142.51241099999999</v>
      </c>
      <c r="F669" s="7">
        <f t="shared" si="186"/>
        <v>0</v>
      </c>
      <c r="G669" s="7">
        <f t="shared" si="187"/>
        <v>0</v>
      </c>
      <c r="H669" s="7">
        <v>142.51241099999999</v>
      </c>
      <c r="I669" s="7">
        <v>86.629521999999994</v>
      </c>
      <c r="J669" s="7">
        <v>55.882888999999999</v>
      </c>
      <c r="K669" s="7">
        <v>158.34712400000001</v>
      </c>
    </row>
    <row r="670" spans="1:11" x14ac:dyDescent="0.3">
      <c r="A670" s="30"/>
      <c r="B670" s="6" t="s">
        <v>86</v>
      </c>
      <c r="C670" s="13">
        <v>1</v>
      </c>
      <c r="D670" s="7">
        <v>0.473215</v>
      </c>
      <c r="E670" s="7">
        <f t="shared" si="185"/>
        <v>0.42589399999999999</v>
      </c>
      <c r="F670" s="7">
        <f t="shared" si="186"/>
        <v>0</v>
      </c>
      <c r="G670" s="7">
        <f t="shared" si="187"/>
        <v>0</v>
      </c>
      <c r="H670" s="7">
        <v>0.42589399999999999</v>
      </c>
      <c r="I670" s="7">
        <v>0.473215</v>
      </c>
      <c r="J670" s="7">
        <v>0</v>
      </c>
      <c r="K670" s="7">
        <v>0.473215</v>
      </c>
    </row>
    <row r="671" spans="1:11" x14ac:dyDescent="0.3">
      <c r="A671" s="30"/>
      <c r="B671" s="6" t="s">
        <v>88</v>
      </c>
      <c r="C671" s="13">
        <v>1</v>
      </c>
      <c r="D671" s="7">
        <v>1195.572046</v>
      </c>
      <c r="E671" s="7">
        <f t="shared" si="185"/>
        <v>1076.0148409999999</v>
      </c>
      <c r="F671" s="7">
        <f t="shared" si="186"/>
        <v>0</v>
      </c>
      <c r="G671" s="7">
        <f t="shared" si="187"/>
        <v>0</v>
      </c>
      <c r="H671" s="7">
        <v>1076.0148409999999</v>
      </c>
      <c r="I671" s="7">
        <v>341.4443</v>
      </c>
      <c r="J671" s="7">
        <v>734.57054100000005</v>
      </c>
      <c r="K671" s="7">
        <v>1127.3631849999999</v>
      </c>
    </row>
    <row r="672" spans="1:11" x14ac:dyDescent="0.3">
      <c r="A672" s="30"/>
      <c r="B672" s="6" t="s">
        <v>93</v>
      </c>
      <c r="C672" s="13">
        <v>1</v>
      </c>
      <c r="D672" s="7">
        <v>65.161688999999996</v>
      </c>
      <c r="E672" s="7">
        <f t="shared" si="185"/>
        <v>58.645519999999998</v>
      </c>
      <c r="F672" s="7">
        <f t="shared" si="186"/>
        <v>0</v>
      </c>
      <c r="G672" s="7">
        <f t="shared" si="187"/>
        <v>0</v>
      </c>
      <c r="H672" s="7">
        <v>58.645519999999998</v>
      </c>
      <c r="I672" s="7">
        <v>0</v>
      </c>
      <c r="J672" s="7">
        <v>58.645519999999998</v>
      </c>
      <c r="K672" s="7">
        <v>60.419662000000002</v>
      </c>
    </row>
    <row r="673" spans="1:11" x14ac:dyDescent="0.3">
      <c r="A673" s="30"/>
      <c r="B673" s="6" t="s">
        <v>97</v>
      </c>
      <c r="C673" s="13">
        <v>1</v>
      </c>
      <c r="D673" s="7">
        <v>318.69926600000002</v>
      </c>
      <c r="E673" s="7">
        <f t="shared" si="185"/>
        <v>286.829339</v>
      </c>
      <c r="F673" s="7">
        <f t="shared" si="186"/>
        <v>0</v>
      </c>
      <c r="G673" s="7">
        <f t="shared" si="187"/>
        <v>0</v>
      </c>
      <c r="H673" s="7">
        <v>286.829339</v>
      </c>
      <c r="I673" s="7">
        <v>77.500628000000006</v>
      </c>
      <c r="J673" s="7">
        <v>209.328711</v>
      </c>
      <c r="K673" s="7">
        <v>302.32916799999998</v>
      </c>
    </row>
    <row r="674" spans="1:11" x14ac:dyDescent="0.3">
      <c r="A674" s="30"/>
      <c r="B674" s="6" t="s">
        <v>99</v>
      </c>
      <c r="C674" s="13">
        <v>1</v>
      </c>
      <c r="D674" s="7">
        <v>5.1587000000000001E-2</v>
      </c>
      <c r="E674" s="7">
        <f t="shared" si="185"/>
        <v>4.6427999999999997E-2</v>
      </c>
      <c r="F674" s="7">
        <f t="shared" si="186"/>
        <v>0</v>
      </c>
      <c r="G674" s="7">
        <f t="shared" si="187"/>
        <v>0</v>
      </c>
      <c r="H674" s="7">
        <v>4.6427999999999997E-2</v>
      </c>
      <c r="I674" s="7">
        <v>0</v>
      </c>
      <c r="J674" s="7">
        <v>4.6427999999999997E-2</v>
      </c>
      <c r="K674" s="7">
        <v>5.1587000000000001E-2</v>
      </c>
    </row>
    <row r="675" spans="1:11" x14ac:dyDescent="0.3">
      <c r="A675" s="30"/>
      <c r="B675" s="6" t="s">
        <v>101</v>
      </c>
      <c r="C675" s="13">
        <v>1</v>
      </c>
      <c r="D675" s="7">
        <v>181.11675099999999</v>
      </c>
      <c r="E675" s="7">
        <f t="shared" si="185"/>
        <v>163.005076</v>
      </c>
      <c r="F675" s="7">
        <f t="shared" si="186"/>
        <v>0</v>
      </c>
      <c r="G675" s="7">
        <f t="shared" si="187"/>
        <v>0</v>
      </c>
      <c r="H675" s="7">
        <v>163.005076</v>
      </c>
      <c r="I675" s="7">
        <v>179.729409</v>
      </c>
      <c r="J675" s="7">
        <v>0</v>
      </c>
      <c r="K675" s="7">
        <v>179.292845</v>
      </c>
    </row>
    <row r="676" spans="1:11" x14ac:dyDescent="0.3">
      <c r="A676" s="30"/>
      <c r="B676" s="6" t="s">
        <v>109</v>
      </c>
      <c r="C676" s="13">
        <v>1</v>
      </c>
      <c r="D676" s="7">
        <v>2549.1463669999998</v>
      </c>
      <c r="E676" s="7">
        <f t="shared" si="185"/>
        <v>2294.23173</v>
      </c>
      <c r="F676" s="7">
        <f t="shared" si="186"/>
        <v>0</v>
      </c>
      <c r="G676" s="7">
        <f t="shared" si="187"/>
        <v>0</v>
      </c>
      <c r="H676" s="7">
        <v>2294.23173</v>
      </c>
      <c r="I676" s="7">
        <v>1107.091392</v>
      </c>
      <c r="J676" s="7">
        <v>1187.1403379999999</v>
      </c>
      <c r="K676" s="7">
        <v>2354.920494</v>
      </c>
    </row>
    <row r="677" spans="1:11" x14ac:dyDescent="0.3">
      <c r="A677" s="30"/>
      <c r="B677" s="6" t="s">
        <v>114</v>
      </c>
      <c r="C677" s="13">
        <v>1</v>
      </c>
      <c r="D677" s="7">
        <v>2543.1847889999999</v>
      </c>
      <c r="E677" s="7">
        <f t="shared" si="185"/>
        <v>2288.8663099999999</v>
      </c>
      <c r="F677" s="7">
        <f t="shared" si="186"/>
        <v>0</v>
      </c>
      <c r="G677" s="7">
        <f t="shared" si="187"/>
        <v>0</v>
      </c>
      <c r="H677" s="7">
        <v>2288.8663099999999</v>
      </c>
      <c r="I677" s="7">
        <v>735.13637300000005</v>
      </c>
      <c r="J677" s="7">
        <v>1553.7299370000001</v>
      </c>
      <c r="K677" s="7">
        <v>2372.5813410000001</v>
      </c>
    </row>
    <row r="678" spans="1:11" x14ac:dyDescent="0.3">
      <c r="A678" s="30"/>
      <c r="B678" s="6" t="s">
        <v>117</v>
      </c>
      <c r="C678" s="13">
        <v>1</v>
      </c>
      <c r="D678" s="7">
        <v>3.4323459999999999</v>
      </c>
      <c r="E678" s="7">
        <f t="shared" si="185"/>
        <v>3.0891109999999999</v>
      </c>
      <c r="F678" s="7">
        <f t="shared" si="186"/>
        <v>0</v>
      </c>
      <c r="G678" s="7">
        <f t="shared" si="187"/>
        <v>0</v>
      </c>
      <c r="H678" s="7">
        <v>3.0891109999999999</v>
      </c>
      <c r="I678" s="7">
        <v>3.4323459999999999</v>
      </c>
      <c r="J678" s="7">
        <v>0</v>
      </c>
      <c r="K678" s="7">
        <v>3.4323459999999999</v>
      </c>
    </row>
    <row r="679" spans="1:11" x14ac:dyDescent="0.3">
      <c r="A679" s="30"/>
      <c r="B679" s="6" t="s">
        <v>119</v>
      </c>
      <c r="C679" s="13">
        <v>1</v>
      </c>
      <c r="D679" s="7">
        <v>2.661689</v>
      </c>
      <c r="E679" s="7">
        <f t="shared" si="185"/>
        <v>2.3955199999999999</v>
      </c>
      <c r="F679" s="7">
        <f t="shared" si="186"/>
        <v>0</v>
      </c>
      <c r="G679" s="7">
        <f t="shared" si="187"/>
        <v>0</v>
      </c>
      <c r="H679" s="7">
        <v>2.3955199999999999</v>
      </c>
      <c r="I679" s="7">
        <v>1.395751</v>
      </c>
      <c r="J679" s="7">
        <v>0.99976799999999999</v>
      </c>
      <c r="K679" s="7">
        <v>2.2673619999999999</v>
      </c>
    </row>
    <row r="680" spans="1:11" x14ac:dyDescent="0.3">
      <c r="A680" s="30"/>
      <c r="B680" s="6" t="s">
        <v>120</v>
      </c>
      <c r="C680" s="13">
        <v>1</v>
      </c>
      <c r="D680" s="7">
        <v>677.63847799999996</v>
      </c>
      <c r="E680" s="7">
        <f t="shared" si="185"/>
        <v>609.87463000000002</v>
      </c>
      <c r="F680" s="7">
        <f t="shared" si="186"/>
        <v>0</v>
      </c>
      <c r="G680" s="7">
        <f t="shared" si="187"/>
        <v>0</v>
      </c>
      <c r="H680" s="7">
        <v>609.87463000000002</v>
      </c>
      <c r="I680" s="7">
        <v>312.94722200000001</v>
      </c>
      <c r="J680" s="7">
        <v>296.92740800000001</v>
      </c>
      <c r="K680" s="7">
        <v>635.62951699999996</v>
      </c>
    </row>
    <row r="681" spans="1:11" x14ac:dyDescent="0.3">
      <c r="A681" s="30"/>
      <c r="B681" s="6" t="s">
        <v>122</v>
      </c>
      <c r="C681" s="13">
        <v>1</v>
      </c>
      <c r="D681" s="7">
        <v>2494.6004520000001</v>
      </c>
      <c r="E681" s="7">
        <f t="shared" si="185"/>
        <v>2245.140406</v>
      </c>
      <c r="F681" s="7">
        <f t="shared" si="186"/>
        <v>0</v>
      </c>
      <c r="G681" s="7">
        <f t="shared" si="187"/>
        <v>0</v>
      </c>
      <c r="H681" s="7">
        <v>2245.140406</v>
      </c>
      <c r="I681" s="7">
        <v>826.57657900000004</v>
      </c>
      <c r="J681" s="7">
        <v>1418.5638269999999</v>
      </c>
      <c r="K681" s="7">
        <v>2316.2729869999998</v>
      </c>
    </row>
    <row r="682" spans="1:11" x14ac:dyDescent="0.3">
      <c r="A682" s="14" t="str">
        <f>CONCATENATE(A663," Total")</f>
        <v>Serpentine Hardwood Total</v>
      </c>
      <c r="B682" s="11"/>
      <c r="C682" s="25"/>
      <c r="D682" s="12">
        <f>SUM(D663:D681)</f>
        <v>14865.122461999999</v>
      </c>
      <c r="E682" s="12">
        <f t="shared" ref="E682:K682" si="188">SUM(E663:E681)</f>
        <v>13378.610213</v>
      </c>
      <c r="F682" s="12">
        <f t="shared" si="188"/>
        <v>0</v>
      </c>
      <c r="G682" s="12">
        <f t="shared" si="188"/>
        <v>0</v>
      </c>
      <c r="H682" s="12">
        <f t="shared" si="188"/>
        <v>13378.610213</v>
      </c>
      <c r="I682" s="12">
        <f t="shared" si="188"/>
        <v>5145.2121980000011</v>
      </c>
      <c r="J682" s="12">
        <f t="shared" si="188"/>
        <v>8251.4871419999999</v>
      </c>
      <c r="K682" s="12">
        <f t="shared" si="188"/>
        <v>13854.510110000001</v>
      </c>
    </row>
    <row r="683" spans="1:11" x14ac:dyDescent="0.3">
      <c r="A683" s="30" t="s">
        <v>64</v>
      </c>
      <c r="B683" s="6" t="s">
        <v>49</v>
      </c>
      <c r="C683" s="13">
        <v>1</v>
      </c>
      <c r="D683" s="7">
        <v>0.37169000000000002</v>
      </c>
      <c r="E683" s="7">
        <f t="shared" ref="E683:E690" si="189">IF(C683=1,H683,0)</f>
        <v>0.33452100000000001</v>
      </c>
      <c r="F683" s="7">
        <f t="shared" ref="F683:F690" si="190">IF(C683=2,H683,0)</f>
        <v>0</v>
      </c>
      <c r="G683" s="7">
        <f t="shared" ref="G683:G690" si="191">IF(C683=3,H683,0)</f>
        <v>0</v>
      </c>
      <c r="H683" s="7">
        <v>0.33452100000000001</v>
      </c>
      <c r="I683" s="7">
        <v>0</v>
      </c>
      <c r="J683" s="7">
        <v>0.33452100000000001</v>
      </c>
      <c r="K683" s="7">
        <v>0.37169000000000002</v>
      </c>
    </row>
    <row r="684" spans="1:11" x14ac:dyDescent="0.3">
      <c r="A684" s="30"/>
      <c r="B684" s="6" t="s">
        <v>77</v>
      </c>
      <c r="C684" s="13">
        <v>1</v>
      </c>
      <c r="D684" s="7">
        <v>30.440615999999999</v>
      </c>
      <c r="E684" s="7">
        <f t="shared" si="189"/>
        <v>27.396554999999999</v>
      </c>
      <c r="F684" s="7">
        <f t="shared" si="190"/>
        <v>0</v>
      </c>
      <c r="G684" s="7">
        <f t="shared" si="191"/>
        <v>0</v>
      </c>
      <c r="H684" s="7">
        <v>27.396554999999999</v>
      </c>
      <c r="I684" s="7">
        <v>2.5245880000000001</v>
      </c>
      <c r="J684" s="7">
        <v>24.871967000000001</v>
      </c>
      <c r="K684" s="7">
        <v>28.973942999999998</v>
      </c>
    </row>
    <row r="685" spans="1:11" x14ac:dyDescent="0.3">
      <c r="A685" s="30"/>
      <c r="B685" s="6" t="s">
        <v>88</v>
      </c>
      <c r="C685" s="13">
        <v>1</v>
      </c>
      <c r="D685" s="7">
        <v>2.8446180000000001</v>
      </c>
      <c r="E685" s="7">
        <f t="shared" si="189"/>
        <v>2.5601560000000001</v>
      </c>
      <c r="F685" s="7">
        <f t="shared" si="190"/>
        <v>0</v>
      </c>
      <c r="G685" s="7">
        <f t="shared" si="191"/>
        <v>0</v>
      </c>
      <c r="H685" s="7">
        <v>2.5601560000000001</v>
      </c>
      <c r="I685" s="7">
        <v>0</v>
      </c>
      <c r="J685" s="7">
        <v>2.5601560000000001</v>
      </c>
      <c r="K685" s="7">
        <v>2.8446180000000001</v>
      </c>
    </row>
    <row r="686" spans="1:11" x14ac:dyDescent="0.3">
      <c r="A686" s="30"/>
      <c r="B686" s="6" t="s">
        <v>97</v>
      </c>
      <c r="C686" s="13">
        <v>1</v>
      </c>
      <c r="D686" s="7">
        <v>8.6622380000000003</v>
      </c>
      <c r="E686" s="7">
        <f t="shared" si="189"/>
        <v>7.7960140000000004</v>
      </c>
      <c r="F686" s="7">
        <f t="shared" si="190"/>
        <v>0</v>
      </c>
      <c r="G686" s="7">
        <f t="shared" si="191"/>
        <v>0</v>
      </c>
      <c r="H686" s="7">
        <v>7.7960140000000004</v>
      </c>
      <c r="I686" s="7">
        <v>0</v>
      </c>
      <c r="J686" s="7">
        <v>7.7960140000000004</v>
      </c>
      <c r="K686" s="7">
        <v>8.6292089999999995</v>
      </c>
    </row>
    <row r="687" spans="1:11" x14ac:dyDescent="0.3">
      <c r="A687" s="30"/>
      <c r="B687" s="6" t="s">
        <v>101</v>
      </c>
      <c r="C687" s="13">
        <v>1</v>
      </c>
      <c r="D687" s="7">
        <v>6.5823510000000001</v>
      </c>
      <c r="E687" s="7">
        <f t="shared" si="189"/>
        <v>5.9241159999999997</v>
      </c>
      <c r="F687" s="7">
        <f t="shared" si="190"/>
        <v>0</v>
      </c>
      <c r="G687" s="7">
        <f t="shared" si="191"/>
        <v>0</v>
      </c>
      <c r="H687" s="7">
        <v>5.9241159999999997</v>
      </c>
      <c r="I687" s="7">
        <v>3.8031899999999998</v>
      </c>
      <c r="J687" s="7">
        <v>2.1209259999999999</v>
      </c>
      <c r="K687" s="7">
        <v>6.5823510000000001</v>
      </c>
    </row>
    <row r="688" spans="1:11" x14ac:dyDescent="0.3">
      <c r="A688" s="30"/>
      <c r="B688" s="6" t="s">
        <v>109</v>
      </c>
      <c r="C688" s="13">
        <v>1</v>
      </c>
      <c r="D688" s="7">
        <v>13.986903</v>
      </c>
      <c r="E688" s="7">
        <f t="shared" si="189"/>
        <v>12.588212</v>
      </c>
      <c r="F688" s="7">
        <f t="shared" si="190"/>
        <v>0</v>
      </c>
      <c r="G688" s="7">
        <f t="shared" si="191"/>
        <v>0</v>
      </c>
      <c r="H688" s="7">
        <v>12.588212</v>
      </c>
      <c r="I688" s="7">
        <v>7.5557210000000001</v>
      </c>
      <c r="J688" s="7">
        <v>5.0324920000000004</v>
      </c>
      <c r="K688" s="7">
        <v>13.986903</v>
      </c>
    </row>
    <row r="689" spans="1:11" x14ac:dyDescent="0.3">
      <c r="A689" s="30"/>
      <c r="B689" s="6" t="s">
        <v>120</v>
      </c>
      <c r="C689" s="13">
        <v>1</v>
      </c>
      <c r="D689" s="7">
        <v>1.2705569999999999</v>
      </c>
      <c r="E689" s="7">
        <f t="shared" si="189"/>
        <v>1.143502</v>
      </c>
      <c r="F689" s="7">
        <f t="shared" si="190"/>
        <v>0</v>
      </c>
      <c r="G689" s="7">
        <f t="shared" si="191"/>
        <v>0</v>
      </c>
      <c r="H689" s="7">
        <v>1.143502</v>
      </c>
      <c r="I689" s="7">
        <v>0</v>
      </c>
      <c r="J689" s="7">
        <v>1.143502</v>
      </c>
      <c r="K689" s="7">
        <v>1.2705569999999999</v>
      </c>
    </row>
    <row r="690" spans="1:11" x14ac:dyDescent="0.3">
      <c r="A690" s="30"/>
      <c r="B690" s="6" t="s">
        <v>122</v>
      </c>
      <c r="C690" s="13">
        <v>1</v>
      </c>
      <c r="D690" s="7">
        <v>0.50028799999999995</v>
      </c>
      <c r="E690" s="7">
        <f t="shared" si="189"/>
        <v>0.45025900000000002</v>
      </c>
      <c r="F690" s="7">
        <f t="shared" si="190"/>
        <v>0</v>
      </c>
      <c r="G690" s="7">
        <f t="shared" si="191"/>
        <v>0</v>
      </c>
      <c r="H690" s="7">
        <v>0.45025900000000002</v>
      </c>
      <c r="I690" s="7">
        <v>0</v>
      </c>
      <c r="J690" s="7">
        <v>0.45025900000000002</v>
      </c>
      <c r="K690" s="7">
        <v>0.50028799999999995</v>
      </c>
    </row>
    <row r="691" spans="1:11" x14ac:dyDescent="0.3">
      <c r="A691" s="14" t="str">
        <f>CONCATENATE(A683," Total")</f>
        <v>Serpentine Riparian Total</v>
      </c>
      <c r="B691" s="11"/>
      <c r="C691" s="25"/>
      <c r="D691" s="12">
        <f>SUM(D683:D690)</f>
        <v>64.659261000000001</v>
      </c>
      <c r="E691" s="12">
        <f t="shared" ref="E691:K691" si="192">SUM(E683:E690)</f>
        <v>58.193334999999998</v>
      </c>
      <c r="F691" s="12">
        <f t="shared" si="192"/>
        <v>0</v>
      </c>
      <c r="G691" s="12">
        <f t="shared" si="192"/>
        <v>0</v>
      </c>
      <c r="H691" s="12">
        <f t="shared" si="192"/>
        <v>58.193334999999998</v>
      </c>
      <c r="I691" s="12">
        <f t="shared" si="192"/>
        <v>13.883499</v>
      </c>
      <c r="J691" s="12">
        <f t="shared" si="192"/>
        <v>44.309836999999995</v>
      </c>
      <c r="K691" s="12">
        <f t="shared" si="192"/>
        <v>63.159558999999987</v>
      </c>
    </row>
    <row r="692" spans="1:11" x14ac:dyDescent="0.3">
      <c r="A692" s="30" t="s">
        <v>65</v>
      </c>
      <c r="B692" s="6" t="s">
        <v>49</v>
      </c>
      <c r="C692" s="13">
        <v>2</v>
      </c>
      <c r="D692" s="7">
        <v>0.358574</v>
      </c>
      <c r="E692" s="7">
        <f t="shared" ref="E692:E699" si="193">IF(C692=1,H692,0)</f>
        <v>0</v>
      </c>
      <c r="F692" s="7">
        <f t="shared" ref="F692:F699" si="194">IF(C692=2,H692,0)</f>
        <v>0.26893</v>
      </c>
      <c r="G692" s="7">
        <f t="shared" ref="G692:G699" si="195">IF(C692=3,H692,0)</f>
        <v>0</v>
      </c>
      <c r="H692" s="7">
        <v>0.26893</v>
      </c>
      <c r="I692" s="7">
        <v>0.358574</v>
      </c>
      <c r="J692" s="7">
        <v>0</v>
      </c>
      <c r="K692" s="7">
        <v>0.358574</v>
      </c>
    </row>
    <row r="693" spans="1:11" x14ac:dyDescent="0.3">
      <c r="A693" s="30"/>
      <c r="B693" s="6" t="s">
        <v>71</v>
      </c>
      <c r="C693" s="13">
        <v>1</v>
      </c>
      <c r="D693" s="7">
        <v>125.140812</v>
      </c>
      <c r="E693" s="7">
        <f t="shared" si="193"/>
        <v>112.62673100000001</v>
      </c>
      <c r="F693" s="7">
        <f t="shared" si="194"/>
        <v>0</v>
      </c>
      <c r="G693" s="7">
        <f t="shared" si="195"/>
        <v>0</v>
      </c>
      <c r="H693" s="7">
        <v>112.62673100000001</v>
      </c>
      <c r="I693" s="7">
        <v>93.484414000000001</v>
      </c>
      <c r="J693" s="7">
        <v>19.142316000000001</v>
      </c>
      <c r="K693" s="7">
        <v>125.140812</v>
      </c>
    </row>
    <row r="694" spans="1:11" x14ac:dyDescent="0.3">
      <c r="A694" s="30"/>
      <c r="B694" s="6" t="s">
        <v>73</v>
      </c>
      <c r="C694" s="13">
        <v>2</v>
      </c>
      <c r="D694" s="7">
        <v>6.3561930000000002</v>
      </c>
      <c r="E694" s="7">
        <f t="shared" si="193"/>
        <v>0</v>
      </c>
      <c r="F694" s="7">
        <f t="shared" si="194"/>
        <v>4.7671450000000002</v>
      </c>
      <c r="G694" s="7">
        <f t="shared" si="195"/>
        <v>0</v>
      </c>
      <c r="H694" s="7">
        <v>4.7671450000000002</v>
      </c>
      <c r="I694" s="7">
        <v>6.3215599999999998</v>
      </c>
      <c r="J694" s="7">
        <v>0</v>
      </c>
      <c r="K694" s="7">
        <v>5.7495580000000004</v>
      </c>
    </row>
    <row r="695" spans="1:11" x14ac:dyDescent="0.3">
      <c r="A695" s="30"/>
      <c r="B695" s="6" t="s">
        <v>77</v>
      </c>
      <c r="C695" s="13">
        <v>1</v>
      </c>
      <c r="D695" s="7">
        <v>202.163612</v>
      </c>
      <c r="E695" s="7">
        <f t="shared" si="193"/>
        <v>181.94725099999999</v>
      </c>
      <c r="F695" s="7">
        <f t="shared" si="194"/>
        <v>0</v>
      </c>
      <c r="G695" s="7">
        <f t="shared" si="195"/>
        <v>0</v>
      </c>
      <c r="H695" s="7">
        <v>181.94725099999999</v>
      </c>
      <c r="I695" s="7">
        <v>5.4181819999999998</v>
      </c>
      <c r="J695" s="7">
        <v>176.52906899999999</v>
      </c>
      <c r="K695" s="7">
        <v>189.19214400000001</v>
      </c>
    </row>
    <row r="696" spans="1:11" x14ac:dyDescent="0.3">
      <c r="A696" s="30"/>
      <c r="B696" s="6" t="s">
        <v>82</v>
      </c>
      <c r="C696" s="13">
        <v>1</v>
      </c>
      <c r="D696" s="7">
        <v>9.7605550000000001</v>
      </c>
      <c r="E696" s="7">
        <f t="shared" si="193"/>
        <v>8.7844999999999995</v>
      </c>
      <c r="F696" s="7">
        <f t="shared" si="194"/>
        <v>0</v>
      </c>
      <c r="G696" s="7">
        <f t="shared" si="195"/>
        <v>0</v>
      </c>
      <c r="H696" s="7">
        <v>8.7844999999999995</v>
      </c>
      <c r="I696" s="7">
        <v>9.1318110000000008</v>
      </c>
      <c r="J696" s="7">
        <v>0</v>
      </c>
      <c r="K696" s="7">
        <v>9.7605550000000001</v>
      </c>
    </row>
    <row r="697" spans="1:11" x14ac:dyDescent="0.3">
      <c r="A697" s="30"/>
      <c r="B697" s="6" t="s">
        <v>101</v>
      </c>
      <c r="C697" s="13">
        <v>1</v>
      </c>
      <c r="D697" s="7">
        <v>183.02952999999999</v>
      </c>
      <c r="E697" s="7">
        <f t="shared" si="193"/>
        <v>164.72657699999999</v>
      </c>
      <c r="F697" s="7">
        <f t="shared" si="194"/>
        <v>0</v>
      </c>
      <c r="G697" s="7">
        <f t="shared" si="195"/>
        <v>0</v>
      </c>
      <c r="H697" s="7">
        <v>164.72657699999999</v>
      </c>
      <c r="I697" s="7">
        <v>181.46785800000001</v>
      </c>
      <c r="J697" s="7">
        <v>0</v>
      </c>
      <c r="K697" s="7">
        <v>180.54814400000001</v>
      </c>
    </row>
    <row r="698" spans="1:11" x14ac:dyDescent="0.3">
      <c r="A698" s="30"/>
      <c r="B698" s="6" t="s">
        <v>109</v>
      </c>
      <c r="C698" s="13">
        <v>1</v>
      </c>
      <c r="D698" s="7">
        <v>78.225768000000002</v>
      </c>
      <c r="E698" s="7">
        <f t="shared" si="193"/>
        <v>70.403192000000004</v>
      </c>
      <c r="F698" s="7">
        <f t="shared" si="194"/>
        <v>0</v>
      </c>
      <c r="G698" s="7">
        <f t="shared" si="195"/>
        <v>0</v>
      </c>
      <c r="H698" s="7">
        <v>70.403192000000004</v>
      </c>
      <c r="I698" s="7">
        <v>40.876271000000003</v>
      </c>
      <c r="J698" s="7">
        <v>29.526921000000002</v>
      </c>
      <c r="K698" s="7">
        <v>76.330126000000007</v>
      </c>
    </row>
    <row r="699" spans="1:11" x14ac:dyDescent="0.3">
      <c r="A699" s="30"/>
      <c r="B699" s="6" t="s">
        <v>114</v>
      </c>
      <c r="C699" s="13">
        <v>1</v>
      </c>
      <c r="D699" s="7">
        <v>8.8702050000000003</v>
      </c>
      <c r="E699" s="7">
        <f t="shared" si="193"/>
        <v>7.9831849999999998</v>
      </c>
      <c r="F699" s="7">
        <f t="shared" si="194"/>
        <v>0</v>
      </c>
      <c r="G699" s="7">
        <f t="shared" si="195"/>
        <v>0</v>
      </c>
      <c r="H699" s="7">
        <v>7.9831849999999998</v>
      </c>
      <c r="I699" s="7">
        <v>0.70810300000000004</v>
      </c>
      <c r="J699" s="7">
        <v>7.2750820000000003</v>
      </c>
      <c r="K699" s="7">
        <v>8.8702050000000003</v>
      </c>
    </row>
    <row r="700" spans="1:11" x14ac:dyDescent="0.3">
      <c r="A700" s="23" t="str">
        <f>CONCATENATE(A692," Total")</f>
        <v>Serpentine Scrub Total</v>
      </c>
      <c r="B700" s="11"/>
      <c r="C700" s="25"/>
      <c r="D700" s="12">
        <f>SUM(D692:D699)</f>
        <v>613.90524900000003</v>
      </c>
      <c r="E700" s="12">
        <f t="shared" ref="E700:K700" si="196">SUM(E692:E699)</f>
        <v>546.47143600000004</v>
      </c>
      <c r="F700" s="12">
        <f t="shared" si="196"/>
        <v>5.0360750000000003</v>
      </c>
      <c r="G700" s="12">
        <f t="shared" si="196"/>
        <v>0</v>
      </c>
      <c r="H700" s="12">
        <f t="shared" si="196"/>
        <v>551.50751100000002</v>
      </c>
      <c r="I700" s="12">
        <f t="shared" si="196"/>
        <v>337.766773</v>
      </c>
      <c r="J700" s="12">
        <f t="shared" si="196"/>
        <v>232.473388</v>
      </c>
      <c r="K700" s="12">
        <f t="shared" si="196"/>
        <v>595.95011800000009</v>
      </c>
    </row>
    <row r="701" spans="1:11" x14ac:dyDescent="0.3">
      <c r="A701" s="24" t="s">
        <v>105</v>
      </c>
      <c r="B701" s="6" t="s">
        <v>103</v>
      </c>
      <c r="C701" s="13">
        <v>1</v>
      </c>
      <c r="D701" s="7">
        <v>129.62085099999999</v>
      </c>
      <c r="E701" s="7">
        <f>IF(C701=1,H701,0)</f>
        <v>116.658766</v>
      </c>
      <c r="F701" s="7">
        <f>IF(C701=2,H701,0)</f>
        <v>0</v>
      </c>
      <c r="G701" s="7">
        <f>IF(C701=3,H701,0)</f>
        <v>0</v>
      </c>
      <c r="H701" s="7">
        <v>116.658766</v>
      </c>
      <c r="I701" s="7">
        <v>102.026337</v>
      </c>
      <c r="J701" s="7">
        <v>14.632429</v>
      </c>
      <c r="K701" s="7">
        <v>129.62085099999999</v>
      </c>
    </row>
    <row r="702" spans="1:11" x14ac:dyDescent="0.3">
      <c r="A702" s="14" t="str">
        <f>CONCATENATE(A701," Total")</f>
        <v>Shreve Oak Total</v>
      </c>
      <c r="B702" s="11"/>
      <c r="C702" s="25"/>
      <c r="D702" s="12">
        <f>SUM(D701)</f>
        <v>129.62085099999999</v>
      </c>
      <c r="E702" s="12">
        <f t="shared" ref="E702" si="197">SUM(E701)</f>
        <v>116.658766</v>
      </c>
      <c r="F702" s="12">
        <f t="shared" ref="F702" si="198">SUM(F701)</f>
        <v>0</v>
      </c>
      <c r="G702" s="12">
        <f t="shared" ref="G702" si="199">SUM(G701)</f>
        <v>0</v>
      </c>
      <c r="H702" s="12">
        <f t="shared" ref="H702" si="200">SUM(H701)</f>
        <v>116.658766</v>
      </c>
      <c r="I702" s="12">
        <f t="shared" ref="I702" si="201">SUM(I701)</f>
        <v>102.026337</v>
      </c>
      <c r="J702" s="12">
        <f t="shared" ref="J702" si="202">SUM(J701)</f>
        <v>14.632429</v>
      </c>
      <c r="K702" s="12">
        <f t="shared" ref="K702" si="203">SUM(K701)</f>
        <v>129.62085099999999</v>
      </c>
    </row>
    <row r="703" spans="1:11" x14ac:dyDescent="0.3">
      <c r="A703" s="30" t="s">
        <v>66</v>
      </c>
      <c r="B703" s="6" t="s">
        <v>49</v>
      </c>
      <c r="C703" s="13">
        <v>2</v>
      </c>
      <c r="D703" s="7">
        <v>26.65709</v>
      </c>
      <c r="E703" s="7">
        <f t="shared" ref="E703:E708" si="204">IF(C703=1,H703,0)</f>
        <v>0</v>
      </c>
      <c r="F703" s="7">
        <f t="shared" ref="F703:F708" si="205">IF(C703=2,H703,0)</f>
        <v>19.992818</v>
      </c>
      <c r="G703" s="7">
        <f t="shared" ref="G703:G708" si="206">IF(C703=3,H703,0)</f>
        <v>0</v>
      </c>
      <c r="H703" s="7">
        <v>19.992818</v>
      </c>
      <c r="I703" s="7">
        <v>0</v>
      </c>
      <c r="J703" s="7">
        <v>19.992818</v>
      </c>
      <c r="K703" s="7">
        <v>23.96339</v>
      </c>
    </row>
    <row r="704" spans="1:11" x14ac:dyDescent="0.3">
      <c r="A704" s="30"/>
      <c r="B704" s="6" t="s">
        <v>71</v>
      </c>
      <c r="C704" s="13">
        <v>2</v>
      </c>
      <c r="D704" s="7">
        <v>26.39827</v>
      </c>
      <c r="E704" s="7">
        <f t="shared" si="204"/>
        <v>0</v>
      </c>
      <c r="F704" s="7">
        <f t="shared" si="205"/>
        <v>19.798701999999999</v>
      </c>
      <c r="G704" s="7">
        <f t="shared" si="206"/>
        <v>0</v>
      </c>
      <c r="H704" s="7">
        <v>19.798701999999999</v>
      </c>
      <c r="I704" s="7">
        <v>23.560085999999998</v>
      </c>
      <c r="J704" s="7">
        <v>0</v>
      </c>
      <c r="K704" s="7">
        <v>26.384222999999999</v>
      </c>
    </row>
    <row r="705" spans="1:11" x14ac:dyDescent="0.3">
      <c r="A705" s="30"/>
      <c r="B705" s="6" t="s">
        <v>88</v>
      </c>
      <c r="C705" s="13">
        <v>2</v>
      </c>
      <c r="D705" s="7">
        <v>409.32861400000002</v>
      </c>
      <c r="E705" s="7">
        <f t="shared" si="204"/>
        <v>0</v>
      </c>
      <c r="F705" s="7">
        <f t="shared" si="205"/>
        <v>306.99646000000001</v>
      </c>
      <c r="G705" s="7">
        <f t="shared" si="206"/>
        <v>0</v>
      </c>
      <c r="H705" s="7">
        <v>306.99646000000001</v>
      </c>
      <c r="I705" s="7">
        <v>178.229118</v>
      </c>
      <c r="J705" s="7">
        <v>128.76734300000001</v>
      </c>
      <c r="K705" s="7">
        <v>409.32861400000002</v>
      </c>
    </row>
    <row r="706" spans="1:11" x14ac:dyDescent="0.3">
      <c r="A706" s="30"/>
      <c r="B706" s="6" t="s">
        <v>101</v>
      </c>
      <c r="C706" s="13">
        <v>2</v>
      </c>
      <c r="D706" s="7">
        <v>32.874001999999997</v>
      </c>
      <c r="E706" s="7">
        <f t="shared" si="204"/>
        <v>0</v>
      </c>
      <c r="F706" s="7">
        <f t="shared" si="205"/>
        <v>24.655501000000001</v>
      </c>
      <c r="G706" s="7">
        <f t="shared" si="206"/>
        <v>0</v>
      </c>
      <c r="H706" s="7">
        <v>24.655501000000001</v>
      </c>
      <c r="I706" s="7">
        <v>32.759653999999998</v>
      </c>
      <c r="J706" s="7">
        <v>0</v>
      </c>
      <c r="K706" s="7">
        <v>32.874001999999997</v>
      </c>
    </row>
    <row r="707" spans="1:11" x14ac:dyDescent="0.3">
      <c r="A707" s="30"/>
      <c r="B707" s="6" t="s">
        <v>114</v>
      </c>
      <c r="C707" s="13">
        <v>3</v>
      </c>
      <c r="D707" s="7">
        <v>24839.732706999999</v>
      </c>
      <c r="E707" s="7">
        <f t="shared" si="204"/>
        <v>0</v>
      </c>
      <c r="F707" s="7">
        <f t="shared" si="205"/>
        <v>0</v>
      </c>
      <c r="G707" s="7">
        <f t="shared" si="206"/>
        <v>12419.866354</v>
      </c>
      <c r="H707" s="7">
        <v>12419.866354</v>
      </c>
      <c r="I707" s="7">
        <v>5687.9091509999998</v>
      </c>
      <c r="J707" s="7">
        <v>6731.9572019999996</v>
      </c>
      <c r="K707" s="7">
        <v>14460.719943</v>
      </c>
    </row>
    <row r="708" spans="1:11" x14ac:dyDescent="0.3">
      <c r="A708" s="30"/>
      <c r="B708" s="6" t="s">
        <v>122</v>
      </c>
      <c r="C708" s="13">
        <v>2</v>
      </c>
      <c r="D708" s="7">
        <v>8.2102599999999999</v>
      </c>
      <c r="E708" s="7">
        <f t="shared" si="204"/>
        <v>0</v>
      </c>
      <c r="F708" s="7">
        <f t="shared" si="205"/>
        <v>6.1576950000000004</v>
      </c>
      <c r="G708" s="7">
        <f t="shared" si="206"/>
        <v>0</v>
      </c>
      <c r="H708" s="7">
        <v>6.1576950000000004</v>
      </c>
      <c r="I708" s="7">
        <v>0</v>
      </c>
      <c r="J708" s="7">
        <v>6.1576950000000004</v>
      </c>
      <c r="K708" s="7">
        <v>8.2102599999999999</v>
      </c>
    </row>
    <row r="709" spans="1:11" x14ac:dyDescent="0.3">
      <c r="A709" s="14" t="str">
        <f>CONCATENATE(A703," Total")</f>
        <v>Tanoak (Madrone) Total</v>
      </c>
      <c r="B709" s="11"/>
      <c r="C709" s="25"/>
      <c r="D709" s="12">
        <f>SUM(D703:D708)</f>
        <v>25343.200943</v>
      </c>
      <c r="E709" s="12">
        <f t="shared" ref="E709:K709" si="207">SUM(E703:E708)</f>
        <v>0</v>
      </c>
      <c r="F709" s="12">
        <f t="shared" si="207"/>
        <v>377.60117600000001</v>
      </c>
      <c r="G709" s="12">
        <f t="shared" si="207"/>
        <v>12419.866354</v>
      </c>
      <c r="H709" s="12">
        <f t="shared" si="207"/>
        <v>12797.46753</v>
      </c>
      <c r="I709" s="12">
        <f t="shared" si="207"/>
        <v>5922.4580089999999</v>
      </c>
      <c r="J709" s="12">
        <f t="shared" si="207"/>
        <v>6886.8750579999996</v>
      </c>
      <c r="K709" s="12">
        <f t="shared" si="207"/>
        <v>14961.480432</v>
      </c>
    </row>
    <row r="710" spans="1:11" x14ac:dyDescent="0.3">
      <c r="A710" s="30" t="s">
        <v>17</v>
      </c>
      <c r="B710" s="6" t="s">
        <v>18</v>
      </c>
      <c r="C710" s="13">
        <v>2</v>
      </c>
      <c r="D710" s="7">
        <v>36.994746999999997</v>
      </c>
      <c r="E710" s="7">
        <f t="shared" ref="E710:E724" si="208">IF(C710=1,H710,0)</f>
        <v>0</v>
      </c>
      <c r="F710" s="7">
        <f t="shared" ref="F710:F724" si="209">IF(C710=2,H710,0)</f>
        <v>27.74606</v>
      </c>
      <c r="G710" s="7">
        <f t="shared" ref="G710:G724" si="210">IF(C710=3,H710,0)</f>
        <v>0</v>
      </c>
      <c r="H710" s="7">
        <v>27.74606</v>
      </c>
      <c r="I710" s="7">
        <v>17.573830000000001</v>
      </c>
      <c r="J710" s="7">
        <v>10.172230000000001</v>
      </c>
      <c r="K710" s="7">
        <v>35.612774999999999</v>
      </c>
    </row>
    <row r="711" spans="1:11" x14ac:dyDescent="0.3">
      <c r="A711" s="30"/>
      <c r="B711" s="6" t="s">
        <v>33</v>
      </c>
      <c r="C711" s="13">
        <v>2</v>
      </c>
      <c r="D711" s="7">
        <v>6.0961150000000002</v>
      </c>
      <c r="E711" s="7">
        <f t="shared" si="208"/>
        <v>0</v>
      </c>
      <c r="F711" s="7">
        <f t="shared" si="209"/>
        <v>4.5720859999999997</v>
      </c>
      <c r="G711" s="7">
        <f t="shared" si="210"/>
        <v>0</v>
      </c>
      <c r="H711" s="7">
        <v>4.5720859999999997</v>
      </c>
      <c r="I711" s="7">
        <v>0</v>
      </c>
      <c r="J711" s="7">
        <v>4.5720859999999997</v>
      </c>
      <c r="K711" s="7">
        <v>6.0879060000000003</v>
      </c>
    </row>
    <row r="712" spans="1:11" x14ac:dyDescent="0.3">
      <c r="A712" s="30"/>
      <c r="B712" s="6" t="s">
        <v>67</v>
      </c>
      <c r="C712" s="13">
        <v>2</v>
      </c>
      <c r="D712" s="7">
        <v>2259.5413950000002</v>
      </c>
      <c r="E712" s="7">
        <f t="shared" si="208"/>
        <v>0</v>
      </c>
      <c r="F712" s="7">
        <f t="shared" si="209"/>
        <v>1694.6560460000001</v>
      </c>
      <c r="G712" s="7">
        <f t="shared" si="210"/>
        <v>0</v>
      </c>
      <c r="H712" s="7">
        <v>1694.6560460000001</v>
      </c>
      <c r="I712" s="7">
        <v>1283.3342379999999</v>
      </c>
      <c r="J712" s="7">
        <v>411.32180799999998</v>
      </c>
      <c r="K712" s="7">
        <v>2086.0805449999998</v>
      </c>
    </row>
    <row r="713" spans="1:11" x14ac:dyDescent="0.3">
      <c r="A713" s="30"/>
      <c r="B713" s="6" t="s">
        <v>71</v>
      </c>
      <c r="C713" s="13">
        <v>2</v>
      </c>
      <c r="D713" s="7">
        <v>26.067357000000001</v>
      </c>
      <c r="E713" s="7">
        <f t="shared" si="208"/>
        <v>0</v>
      </c>
      <c r="F713" s="7">
        <f t="shared" si="209"/>
        <v>19.550518</v>
      </c>
      <c r="G713" s="7">
        <f t="shared" si="210"/>
        <v>0</v>
      </c>
      <c r="H713" s="7">
        <v>19.550518</v>
      </c>
      <c r="I713" s="7">
        <v>25.976969</v>
      </c>
      <c r="J713" s="7">
        <v>0</v>
      </c>
      <c r="K713" s="7">
        <v>25.976969</v>
      </c>
    </row>
    <row r="714" spans="1:11" x14ac:dyDescent="0.3">
      <c r="A714" s="30"/>
      <c r="B714" s="6" t="s">
        <v>76</v>
      </c>
      <c r="C714" s="13">
        <v>1</v>
      </c>
      <c r="D714" s="7">
        <v>189.43244100000001</v>
      </c>
      <c r="E714" s="7">
        <f t="shared" si="208"/>
        <v>170.48919699999999</v>
      </c>
      <c r="F714" s="7">
        <f t="shared" si="209"/>
        <v>0</v>
      </c>
      <c r="G714" s="7">
        <f t="shared" si="210"/>
        <v>0</v>
      </c>
      <c r="H714" s="7">
        <v>170.48919699999999</v>
      </c>
      <c r="I714" s="7">
        <v>4.7188949999999998</v>
      </c>
      <c r="J714" s="7">
        <v>165.77030199999999</v>
      </c>
      <c r="K714" s="7">
        <v>176.20096000000001</v>
      </c>
    </row>
    <row r="715" spans="1:11" x14ac:dyDescent="0.3">
      <c r="A715" s="30"/>
      <c r="B715" s="6" t="s">
        <v>82</v>
      </c>
      <c r="C715" s="13">
        <v>2</v>
      </c>
      <c r="D715" s="7">
        <v>39.729562999999999</v>
      </c>
      <c r="E715" s="7">
        <f t="shared" si="208"/>
        <v>0</v>
      </c>
      <c r="F715" s="7">
        <f t="shared" si="209"/>
        <v>29.797172</v>
      </c>
      <c r="G715" s="7">
        <f t="shared" si="210"/>
        <v>0</v>
      </c>
      <c r="H715" s="7">
        <v>29.797172</v>
      </c>
      <c r="I715" s="7">
        <v>6.5234310000000004</v>
      </c>
      <c r="J715" s="7">
        <v>23.273741999999999</v>
      </c>
      <c r="K715" s="7">
        <v>32.192362000000003</v>
      </c>
    </row>
    <row r="716" spans="1:11" x14ac:dyDescent="0.3">
      <c r="A716" s="30"/>
      <c r="B716" s="6" t="s">
        <v>84</v>
      </c>
      <c r="C716" s="13">
        <v>1</v>
      </c>
      <c r="D716" s="7">
        <v>2.0797110000000001</v>
      </c>
      <c r="E716" s="7">
        <f t="shared" si="208"/>
        <v>1.87174</v>
      </c>
      <c r="F716" s="7">
        <f t="shared" si="209"/>
        <v>0</v>
      </c>
      <c r="G716" s="7">
        <f t="shared" si="210"/>
        <v>0</v>
      </c>
      <c r="H716" s="7">
        <v>1.87174</v>
      </c>
      <c r="I716" s="7">
        <v>0</v>
      </c>
      <c r="J716" s="7">
        <v>1.87174</v>
      </c>
      <c r="K716" s="7">
        <v>2.0797110000000001</v>
      </c>
    </row>
    <row r="717" spans="1:11" x14ac:dyDescent="0.3">
      <c r="A717" s="30"/>
      <c r="B717" s="6" t="s">
        <v>85</v>
      </c>
      <c r="C717" s="13">
        <v>1</v>
      </c>
      <c r="D717" s="7">
        <v>16.464106000000001</v>
      </c>
      <c r="E717" s="7">
        <f t="shared" si="208"/>
        <v>14.817695000000001</v>
      </c>
      <c r="F717" s="7">
        <f t="shared" si="209"/>
        <v>0</v>
      </c>
      <c r="G717" s="7">
        <f t="shared" si="210"/>
        <v>0</v>
      </c>
      <c r="H717" s="7">
        <v>14.817695000000001</v>
      </c>
      <c r="I717" s="7">
        <v>1.2986070000000001</v>
      </c>
      <c r="J717" s="7">
        <v>13.519088</v>
      </c>
      <c r="K717" s="7">
        <v>15.550808</v>
      </c>
    </row>
    <row r="718" spans="1:11" x14ac:dyDescent="0.3">
      <c r="A718" s="30"/>
      <c r="B718" s="6" t="s">
        <v>106</v>
      </c>
      <c r="C718" s="13">
        <v>2</v>
      </c>
      <c r="D718" s="7">
        <v>122.428327</v>
      </c>
      <c r="E718" s="7">
        <f t="shared" si="208"/>
        <v>0</v>
      </c>
      <c r="F718" s="7">
        <f t="shared" si="209"/>
        <v>91.821245000000005</v>
      </c>
      <c r="G718" s="7">
        <f t="shared" si="210"/>
        <v>0</v>
      </c>
      <c r="H718" s="7">
        <v>91.821245000000005</v>
      </c>
      <c r="I718" s="7">
        <v>87.884810999999999</v>
      </c>
      <c r="J718" s="7">
        <v>3.9364340000000002</v>
      </c>
      <c r="K718" s="7">
        <v>122.428327</v>
      </c>
    </row>
    <row r="719" spans="1:11" x14ac:dyDescent="0.3">
      <c r="A719" s="30"/>
      <c r="B719" s="6" t="s">
        <v>111</v>
      </c>
      <c r="C719" s="13">
        <v>2</v>
      </c>
      <c r="D719" s="7">
        <v>1455.072829</v>
      </c>
      <c r="E719" s="7">
        <f t="shared" si="208"/>
        <v>0</v>
      </c>
      <c r="F719" s="7">
        <f t="shared" si="209"/>
        <v>1091.3046220000001</v>
      </c>
      <c r="G719" s="7">
        <f t="shared" si="210"/>
        <v>0</v>
      </c>
      <c r="H719" s="7">
        <v>1091.3046220000001</v>
      </c>
      <c r="I719" s="7">
        <v>841.75386700000001</v>
      </c>
      <c r="J719" s="7">
        <v>249.55075400000001</v>
      </c>
      <c r="K719" s="7">
        <v>1296.2673520000001</v>
      </c>
    </row>
    <row r="720" spans="1:11" x14ac:dyDescent="0.3">
      <c r="A720" s="30"/>
      <c r="B720" s="6" t="s">
        <v>113</v>
      </c>
      <c r="C720" s="13">
        <v>2</v>
      </c>
      <c r="D720" s="7">
        <v>71.976969999999994</v>
      </c>
      <c r="E720" s="7">
        <f t="shared" si="208"/>
        <v>0</v>
      </c>
      <c r="F720" s="7">
        <f t="shared" si="209"/>
        <v>53.982726999999997</v>
      </c>
      <c r="G720" s="7">
        <f t="shared" si="210"/>
        <v>0</v>
      </c>
      <c r="H720" s="7">
        <v>53.982726999999997</v>
      </c>
      <c r="I720" s="7">
        <v>7.2277630000000004</v>
      </c>
      <c r="J720" s="7">
        <v>46.754964000000001</v>
      </c>
      <c r="K720" s="7">
        <v>55.916882000000001</v>
      </c>
    </row>
    <row r="721" spans="1:11" x14ac:dyDescent="0.3">
      <c r="A721" s="30"/>
      <c r="B721" s="6" t="s">
        <v>114</v>
      </c>
      <c r="C721" s="13">
        <v>2</v>
      </c>
      <c r="D721" s="7">
        <v>0.96833999999999998</v>
      </c>
      <c r="E721" s="7">
        <f t="shared" si="208"/>
        <v>0</v>
      </c>
      <c r="F721" s="7">
        <f t="shared" si="209"/>
        <v>0.72625499999999998</v>
      </c>
      <c r="G721" s="7">
        <f t="shared" si="210"/>
        <v>0</v>
      </c>
      <c r="H721" s="7">
        <v>0.72625499999999998</v>
      </c>
      <c r="I721" s="7">
        <v>0</v>
      </c>
      <c r="J721" s="7">
        <v>0.72625499999999998</v>
      </c>
      <c r="K721" s="7">
        <v>0.96833999999999998</v>
      </c>
    </row>
    <row r="722" spans="1:11" x14ac:dyDescent="0.3">
      <c r="A722" s="30"/>
      <c r="B722" s="6" t="s">
        <v>117</v>
      </c>
      <c r="C722" s="13">
        <v>1</v>
      </c>
      <c r="D722" s="7">
        <v>3.9286639999999999</v>
      </c>
      <c r="E722" s="7">
        <f t="shared" si="208"/>
        <v>3.5357980000000002</v>
      </c>
      <c r="F722" s="7">
        <f t="shared" si="209"/>
        <v>0</v>
      </c>
      <c r="G722" s="7">
        <f t="shared" si="210"/>
        <v>0</v>
      </c>
      <c r="H722" s="7">
        <v>3.5357980000000002</v>
      </c>
      <c r="I722" s="7">
        <v>0</v>
      </c>
      <c r="J722" s="7">
        <v>3.5357980000000002</v>
      </c>
      <c r="K722" s="7">
        <v>3.9286639999999999</v>
      </c>
    </row>
    <row r="723" spans="1:11" x14ac:dyDescent="0.3">
      <c r="A723" s="30"/>
      <c r="B723" s="6" t="s">
        <v>118</v>
      </c>
      <c r="C723" s="13">
        <v>2</v>
      </c>
      <c r="D723" s="7">
        <v>5.7792300000000001</v>
      </c>
      <c r="E723" s="7">
        <f t="shared" si="208"/>
        <v>0</v>
      </c>
      <c r="F723" s="7">
        <f t="shared" si="209"/>
        <v>4.3344230000000001</v>
      </c>
      <c r="G723" s="7">
        <f t="shared" si="210"/>
        <v>0</v>
      </c>
      <c r="H723" s="7">
        <v>4.3344230000000001</v>
      </c>
      <c r="I723" s="7">
        <v>0</v>
      </c>
      <c r="J723" s="7">
        <v>4.3344230000000001</v>
      </c>
      <c r="K723" s="7">
        <v>5.7792300000000001</v>
      </c>
    </row>
    <row r="724" spans="1:11" x14ac:dyDescent="0.3">
      <c r="A724" s="30"/>
      <c r="B724" s="6" t="s">
        <v>120</v>
      </c>
      <c r="C724" s="13">
        <v>2</v>
      </c>
      <c r="D724" s="7">
        <v>1.5529029999999999</v>
      </c>
      <c r="E724" s="7">
        <f t="shared" si="208"/>
        <v>0</v>
      </c>
      <c r="F724" s="7">
        <f t="shared" si="209"/>
        <v>1.164677</v>
      </c>
      <c r="G724" s="7">
        <f t="shared" si="210"/>
        <v>0</v>
      </c>
      <c r="H724" s="7">
        <v>1.164677</v>
      </c>
      <c r="I724" s="7">
        <v>0.64545300000000005</v>
      </c>
      <c r="J724" s="7">
        <v>0.51922400000000002</v>
      </c>
      <c r="K724" s="7">
        <v>1.4020459999999999</v>
      </c>
    </row>
    <row r="725" spans="1:11" x14ac:dyDescent="0.3">
      <c r="A725" s="14" t="str">
        <f>CONCATENATE(A710," Total")</f>
        <v>Tule - Cattail Total</v>
      </c>
      <c r="B725" s="11"/>
      <c r="C725" s="25"/>
      <c r="D725" s="12">
        <f>SUM(D710:D724)</f>
        <v>4238.1126979999999</v>
      </c>
      <c r="E725" s="12">
        <f t="shared" ref="E725:K725" si="211">SUM(E710:E724)</f>
        <v>190.71442999999999</v>
      </c>
      <c r="F725" s="12">
        <f t="shared" si="211"/>
        <v>3019.6558310000005</v>
      </c>
      <c r="G725" s="12">
        <f t="shared" si="211"/>
        <v>0</v>
      </c>
      <c r="H725" s="12">
        <f t="shared" si="211"/>
        <v>3210.370261</v>
      </c>
      <c r="I725" s="12">
        <f t="shared" si="211"/>
        <v>2276.937864</v>
      </c>
      <c r="J725" s="12">
        <f t="shared" si="211"/>
        <v>939.85884799999997</v>
      </c>
      <c r="K725" s="12">
        <f t="shared" si="211"/>
        <v>3866.4728769999992</v>
      </c>
    </row>
    <row r="726" spans="1:11" x14ac:dyDescent="0.3">
      <c r="A726" s="24" t="s">
        <v>91</v>
      </c>
      <c r="B726" s="6" t="s">
        <v>88</v>
      </c>
      <c r="C726" s="13">
        <v>1</v>
      </c>
      <c r="D726" s="7">
        <v>6.1791840000000002</v>
      </c>
      <c r="E726" s="7">
        <f>IF(C726=1,H726,0)</f>
        <v>5.5612649999999997</v>
      </c>
      <c r="F726" s="7">
        <f>IF(C726=2,H726,0)</f>
        <v>0</v>
      </c>
      <c r="G726" s="7">
        <f>IF(C726=3,H726,0)</f>
        <v>0</v>
      </c>
      <c r="H726" s="7">
        <v>5.5612649999999997</v>
      </c>
      <c r="I726" s="7">
        <v>0.18119399999999999</v>
      </c>
      <c r="J726" s="7">
        <v>5.380071</v>
      </c>
      <c r="K726" s="7">
        <v>6.1791840000000002</v>
      </c>
    </row>
    <row r="727" spans="1:11" x14ac:dyDescent="0.3">
      <c r="A727" s="14" t="str">
        <f>CONCATENATE(A726," Total")</f>
        <v>Ultramafic Mixed Conifer Total</v>
      </c>
      <c r="B727" s="11"/>
      <c r="C727" s="25"/>
      <c r="D727" s="12">
        <f>SUM(D726)</f>
        <v>6.1791840000000002</v>
      </c>
      <c r="E727" s="12">
        <f t="shared" ref="E727" si="212">SUM(E726)</f>
        <v>5.5612649999999997</v>
      </c>
      <c r="F727" s="12">
        <f t="shared" ref="F727" si="213">SUM(F726)</f>
        <v>0</v>
      </c>
      <c r="G727" s="12">
        <f t="shared" ref="G727" si="214">SUM(G726)</f>
        <v>0</v>
      </c>
      <c r="H727" s="12">
        <f t="shared" ref="H727" si="215">SUM(H726)</f>
        <v>5.5612649999999997</v>
      </c>
      <c r="I727" s="12">
        <f t="shared" ref="I727" si="216">SUM(I726)</f>
        <v>0.18119399999999999</v>
      </c>
      <c r="J727" s="12">
        <f t="shared" ref="J727" si="217">SUM(J726)</f>
        <v>5.380071</v>
      </c>
      <c r="K727" s="12">
        <f t="shared" ref="K727" si="218">SUM(K726)</f>
        <v>6.1791840000000002</v>
      </c>
    </row>
    <row r="728" spans="1:11" ht="28.8" x14ac:dyDescent="0.3">
      <c r="A728" s="24" t="s">
        <v>92</v>
      </c>
      <c r="B728" s="6" t="s">
        <v>88</v>
      </c>
      <c r="C728" s="13">
        <v>2</v>
      </c>
      <c r="D728" s="7">
        <v>11.004928</v>
      </c>
      <c r="E728" s="7">
        <f>IF(C728=1,H728,0)</f>
        <v>0</v>
      </c>
      <c r="F728" s="7">
        <f>IF(C728=2,H728,0)</f>
        <v>8.2536959999999997</v>
      </c>
      <c r="G728" s="7">
        <f>IF(C728=3,H728,0)</f>
        <v>0</v>
      </c>
      <c r="H728" s="7">
        <v>8.2536959999999997</v>
      </c>
      <c r="I728" s="7">
        <v>7.7354969999999996</v>
      </c>
      <c r="J728" s="7">
        <v>0.51819899999999997</v>
      </c>
      <c r="K728" s="7">
        <v>8.7014910000000008</v>
      </c>
    </row>
    <row r="729" spans="1:11" x14ac:dyDescent="0.3">
      <c r="A729" s="14" t="str">
        <f>CONCATENATE(A728," Total")</f>
        <v>Upper Montane Mixed Chaparral Total</v>
      </c>
      <c r="B729" s="11"/>
      <c r="C729" s="25"/>
      <c r="D729" s="12">
        <f>SUM(D728)</f>
        <v>11.004928</v>
      </c>
      <c r="E729" s="12">
        <f t="shared" ref="E729" si="219">SUM(E728)</f>
        <v>0</v>
      </c>
      <c r="F729" s="12">
        <f t="shared" ref="F729" si="220">SUM(F728)</f>
        <v>8.2536959999999997</v>
      </c>
      <c r="G729" s="12">
        <f t="shared" ref="G729" si="221">SUM(G728)</f>
        <v>0</v>
      </c>
      <c r="H729" s="12">
        <f t="shared" ref="H729" si="222">SUM(H728)</f>
        <v>8.2536959999999997</v>
      </c>
      <c r="I729" s="12">
        <f t="shared" ref="I729" si="223">SUM(I728)</f>
        <v>7.7354969999999996</v>
      </c>
      <c r="J729" s="12">
        <f t="shared" ref="J729" si="224">SUM(J728)</f>
        <v>0.51819899999999997</v>
      </c>
      <c r="K729" s="12">
        <f t="shared" ref="K729" si="225">SUM(K728)</f>
        <v>8.7014910000000008</v>
      </c>
    </row>
    <row r="730" spans="1:11" x14ac:dyDescent="0.3">
      <c r="A730" s="30" t="s">
        <v>28</v>
      </c>
      <c r="B730" s="6" t="s">
        <v>18</v>
      </c>
      <c r="C730" s="13">
        <v>1</v>
      </c>
      <c r="D730" s="7">
        <v>52.649853</v>
      </c>
      <c r="E730" s="7">
        <f t="shared" ref="E730:E751" si="226">IF(C730=1,H730,0)</f>
        <v>47.384867999999997</v>
      </c>
      <c r="F730" s="7">
        <f t="shared" ref="F730:F751" si="227">IF(C730=2,H730,0)</f>
        <v>0</v>
      </c>
      <c r="G730" s="7">
        <f t="shared" ref="G730:G751" si="228">IF(C730=3,H730,0)</f>
        <v>0</v>
      </c>
      <c r="H730" s="7">
        <v>47.384867999999997</v>
      </c>
      <c r="I730" s="7">
        <v>28.89199</v>
      </c>
      <c r="J730" s="7">
        <v>18.492878000000001</v>
      </c>
      <c r="K730" s="7">
        <v>52.649149999999999</v>
      </c>
    </row>
    <row r="731" spans="1:11" x14ac:dyDescent="0.3">
      <c r="A731" s="30"/>
      <c r="B731" s="6" t="s">
        <v>33</v>
      </c>
      <c r="C731" s="13">
        <v>1</v>
      </c>
      <c r="D731" s="7">
        <v>944.42280000000005</v>
      </c>
      <c r="E731" s="7">
        <f t="shared" si="226"/>
        <v>849.98051999999996</v>
      </c>
      <c r="F731" s="7">
        <f t="shared" si="227"/>
        <v>0</v>
      </c>
      <c r="G731" s="7">
        <f t="shared" si="228"/>
        <v>0</v>
      </c>
      <c r="H731" s="7">
        <v>849.98051999999996</v>
      </c>
      <c r="I731" s="7">
        <v>110.85875299999999</v>
      </c>
      <c r="J731" s="7">
        <v>739.12176699999998</v>
      </c>
      <c r="K731" s="7">
        <v>915.70977300000004</v>
      </c>
    </row>
    <row r="732" spans="1:11" x14ac:dyDescent="0.3">
      <c r="A732" s="30"/>
      <c r="B732" s="6" t="s">
        <v>49</v>
      </c>
      <c r="C732" s="13">
        <v>1</v>
      </c>
      <c r="D732" s="7">
        <v>41.259880000000003</v>
      </c>
      <c r="E732" s="7">
        <f t="shared" si="226"/>
        <v>37.133892000000003</v>
      </c>
      <c r="F732" s="7">
        <f t="shared" si="227"/>
        <v>0</v>
      </c>
      <c r="G732" s="7">
        <f t="shared" si="228"/>
        <v>0</v>
      </c>
      <c r="H732" s="7">
        <v>37.133892000000003</v>
      </c>
      <c r="I732" s="7">
        <v>8.587275</v>
      </c>
      <c r="J732" s="7">
        <v>28.546617000000001</v>
      </c>
      <c r="K732" s="7">
        <v>39.435496000000001</v>
      </c>
    </row>
    <row r="733" spans="1:11" x14ac:dyDescent="0.3">
      <c r="A733" s="30"/>
      <c r="B733" s="6" t="s">
        <v>67</v>
      </c>
      <c r="C733" s="13">
        <v>1</v>
      </c>
      <c r="D733" s="7">
        <v>1.1936009999999999</v>
      </c>
      <c r="E733" s="7">
        <f t="shared" si="226"/>
        <v>1.074241</v>
      </c>
      <c r="F733" s="7">
        <f t="shared" si="227"/>
        <v>0</v>
      </c>
      <c r="G733" s="7">
        <f t="shared" si="228"/>
        <v>0</v>
      </c>
      <c r="H733" s="7">
        <v>1.074241</v>
      </c>
      <c r="I733" s="7">
        <v>1.0263409999999999</v>
      </c>
      <c r="J733" s="7">
        <v>4.7899999999999998E-2</v>
      </c>
      <c r="K733" s="7">
        <v>1.1936009999999999</v>
      </c>
    </row>
    <row r="734" spans="1:11" x14ac:dyDescent="0.3">
      <c r="A734" s="30"/>
      <c r="B734" s="6" t="s">
        <v>71</v>
      </c>
      <c r="C734" s="13">
        <v>1</v>
      </c>
      <c r="D734" s="7">
        <v>35.978532999999999</v>
      </c>
      <c r="E734" s="7">
        <f t="shared" si="226"/>
        <v>32.380679999999998</v>
      </c>
      <c r="F734" s="7">
        <f t="shared" si="227"/>
        <v>0</v>
      </c>
      <c r="G734" s="7">
        <f t="shared" si="228"/>
        <v>0</v>
      </c>
      <c r="H734" s="7">
        <v>32.380679999999998</v>
      </c>
      <c r="I734" s="7">
        <v>1.3285089999999999</v>
      </c>
      <c r="J734" s="7">
        <v>31.052171000000001</v>
      </c>
      <c r="K734" s="7">
        <v>34.913792000000001</v>
      </c>
    </row>
    <row r="735" spans="1:11" x14ac:dyDescent="0.3">
      <c r="A735" s="30"/>
      <c r="B735" s="6" t="s">
        <v>77</v>
      </c>
      <c r="C735" s="13">
        <v>1</v>
      </c>
      <c r="D735" s="7">
        <v>2986.4465639999999</v>
      </c>
      <c r="E735" s="7">
        <f t="shared" si="226"/>
        <v>2687.801907</v>
      </c>
      <c r="F735" s="7">
        <f t="shared" si="227"/>
        <v>0</v>
      </c>
      <c r="G735" s="7">
        <f t="shared" si="228"/>
        <v>0</v>
      </c>
      <c r="H735" s="7">
        <v>2687.801907</v>
      </c>
      <c r="I735" s="7">
        <v>1471.7926319999999</v>
      </c>
      <c r="J735" s="7">
        <v>1216.009276</v>
      </c>
      <c r="K735" s="7">
        <v>2799.540172</v>
      </c>
    </row>
    <row r="736" spans="1:11" x14ac:dyDescent="0.3">
      <c r="A736" s="30"/>
      <c r="B736" s="6" t="s">
        <v>82</v>
      </c>
      <c r="C736" s="13">
        <v>1</v>
      </c>
      <c r="D736" s="7">
        <v>180.9282</v>
      </c>
      <c r="E736" s="7">
        <f t="shared" si="226"/>
        <v>162.83537999999999</v>
      </c>
      <c r="F736" s="7">
        <f t="shared" si="227"/>
        <v>0</v>
      </c>
      <c r="G736" s="7">
        <f t="shared" si="228"/>
        <v>0</v>
      </c>
      <c r="H736" s="7">
        <v>162.83537999999999</v>
      </c>
      <c r="I736" s="7">
        <v>126.18051199999999</v>
      </c>
      <c r="J736" s="7">
        <v>36.654868</v>
      </c>
      <c r="K736" s="7">
        <v>179.81841499999999</v>
      </c>
    </row>
    <row r="737" spans="1:11" x14ac:dyDescent="0.3">
      <c r="A737" s="30"/>
      <c r="B737" s="6" t="s">
        <v>84</v>
      </c>
      <c r="C737" s="13">
        <v>1</v>
      </c>
      <c r="D737" s="7">
        <v>45.430926999999997</v>
      </c>
      <c r="E737" s="7">
        <f t="shared" si="226"/>
        <v>40.887835000000003</v>
      </c>
      <c r="F737" s="7">
        <f t="shared" si="227"/>
        <v>0</v>
      </c>
      <c r="G737" s="7">
        <f t="shared" si="228"/>
        <v>0</v>
      </c>
      <c r="H737" s="7">
        <v>40.887835000000003</v>
      </c>
      <c r="I737" s="7">
        <v>18.560821000000001</v>
      </c>
      <c r="J737" s="7">
        <v>22.327013999999998</v>
      </c>
      <c r="K737" s="7">
        <v>44.109166999999999</v>
      </c>
    </row>
    <row r="738" spans="1:11" x14ac:dyDescent="0.3">
      <c r="A738" s="30"/>
      <c r="B738" s="6" t="s">
        <v>86</v>
      </c>
      <c r="C738" s="13">
        <v>1</v>
      </c>
      <c r="D738" s="7">
        <v>165.384725</v>
      </c>
      <c r="E738" s="7">
        <f t="shared" si="226"/>
        <v>148.84625299999999</v>
      </c>
      <c r="F738" s="7">
        <f t="shared" si="227"/>
        <v>0</v>
      </c>
      <c r="G738" s="7">
        <f t="shared" si="228"/>
        <v>0</v>
      </c>
      <c r="H738" s="7">
        <v>148.84625299999999</v>
      </c>
      <c r="I738" s="7">
        <v>49.670532000000001</v>
      </c>
      <c r="J738" s="7">
        <v>99.175720999999996</v>
      </c>
      <c r="K738" s="7">
        <v>161.541935</v>
      </c>
    </row>
    <row r="739" spans="1:11" x14ac:dyDescent="0.3">
      <c r="A739" s="30"/>
      <c r="B739" s="6" t="s">
        <v>93</v>
      </c>
      <c r="C739" s="13">
        <v>1</v>
      </c>
      <c r="D739" s="7">
        <v>141.19998000000001</v>
      </c>
      <c r="E739" s="7">
        <f t="shared" si="226"/>
        <v>127.079982</v>
      </c>
      <c r="F739" s="7">
        <f t="shared" si="227"/>
        <v>0</v>
      </c>
      <c r="G739" s="7">
        <f t="shared" si="228"/>
        <v>0</v>
      </c>
      <c r="H739" s="7">
        <v>127.079982</v>
      </c>
      <c r="I739" s="7">
        <v>0</v>
      </c>
      <c r="J739" s="7">
        <v>127.079982</v>
      </c>
      <c r="K739" s="7">
        <v>141.032093</v>
      </c>
    </row>
    <row r="740" spans="1:11" x14ac:dyDescent="0.3">
      <c r="A740" s="30"/>
      <c r="B740" s="6" t="s">
        <v>97</v>
      </c>
      <c r="C740" s="13">
        <v>1</v>
      </c>
      <c r="D740" s="7">
        <v>77.750140999999999</v>
      </c>
      <c r="E740" s="7">
        <f t="shared" si="226"/>
        <v>69.975127000000001</v>
      </c>
      <c r="F740" s="7">
        <f t="shared" si="227"/>
        <v>0</v>
      </c>
      <c r="G740" s="7">
        <f t="shared" si="228"/>
        <v>0</v>
      </c>
      <c r="H740" s="7">
        <v>69.975127000000001</v>
      </c>
      <c r="I740" s="7">
        <v>6.7932480000000002</v>
      </c>
      <c r="J740" s="7">
        <v>63.181877999999998</v>
      </c>
      <c r="K740" s="7">
        <v>73.005477999999997</v>
      </c>
    </row>
    <row r="741" spans="1:11" x14ac:dyDescent="0.3">
      <c r="A741" s="30"/>
      <c r="B741" s="6" t="s">
        <v>99</v>
      </c>
      <c r="C741" s="13">
        <v>1</v>
      </c>
      <c r="D741" s="7">
        <v>24.215076</v>
      </c>
      <c r="E741" s="7">
        <f t="shared" si="226"/>
        <v>21.793569000000002</v>
      </c>
      <c r="F741" s="7">
        <f t="shared" si="227"/>
        <v>0</v>
      </c>
      <c r="G741" s="7">
        <f t="shared" si="228"/>
        <v>0</v>
      </c>
      <c r="H741" s="7">
        <v>21.793569000000002</v>
      </c>
      <c r="I741" s="7">
        <v>12.011933000000001</v>
      </c>
      <c r="J741" s="7">
        <v>9.7816360000000007</v>
      </c>
      <c r="K741" s="7">
        <v>24.215076</v>
      </c>
    </row>
    <row r="742" spans="1:11" x14ac:dyDescent="0.3">
      <c r="A742" s="30"/>
      <c r="B742" s="6" t="s">
        <v>101</v>
      </c>
      <c r="C742" s="13">
        <v>1</v>
      </c>
      <c r="D742" s="7">
        <v>848.81804899999997</v>
      </c>
      <c r="E742" s="7">
        <f t="shared" si="226"/>
        <v>763.93624399999999</v>
      </c>
      <c r="F742" s="7">
        <f t="shared" si="227"/>
        <v>0</v>
      </c>
      <c r="G742" s="7">
        <f t="shared" si="228"/>
        <v>0</v>
      </c>
      <c r="H742" s="7">
        <v>763.93624399999999</v>
      </c>
      <c r="I742" s="7">
        <v>580.45673499999998</v>
      </c>
      <c r="J742" s="7">
        <v>183.47951</v>
      </c>
      <c r="K742" s="7">
        <v>804.63349300000004</v>
      </c>
    </row>
    <row r="743" spans="1:11" x14ac:dyDescent="0.3">
      <c r="A743" s="30"/>
      <c r="B743" s="6" t="s">
        <v>106</v>
      </c>
      <c r="C743" s="13">
        <v>1</v>
      </c>
      <c r="D743" s="7">
        <v>30.039607</v>
      </c>
      <c r="E743" s="7">
        <f t="shared" si="226"/>
        <v>27.035647000000001</v>
      </c>
      <c r="F743" s="7">
        <f t="shared" si="227"/>
        <v>0</v>
      </c>
      <c r="G743" s="7">
        <f t="shared" si="228"/>
        <v>0</v>
      </c>
      <c r="H743" s="7">
        <v>27.035647000000001</v>
      </c>
      <c r="I743" s="7">
        <v>2.361443</v>
      </c>
      <c r="J743" s="7">
        <v>24.674202999999999</v>
      </c>
      <c r="K743" s="7">
        <v>28.462796999999998</v>
      </c>
    </row>
    <row r="744" spans="1:11" x14ac:dyDescent="0.3">
      <c r="A744" s="30"/>
      <c r="B744" s="6" t="s">
        <v>109</v>
      </c>
      <c r="C744" s="13">
        <v>1</v>
      </c>
      <c r="D744" s="7">
        <v>154.24794900000001</v>
      </c>
      <c r="E744" s="7">
        <f t="shared" si="226"/>
        <v>138.82315399999999</v>
      </c>
      <c r="F744" s="7">
        <f t="shared" si="227"/>
        <v>0</v>
      </c>
      <c r="G744" s="7">
        <f t="shared" si="228"/>
        <v>0</v>
      </c>
      <c r="H744" s="7">
        <v>138.82315399999999</v>
      </c>
      <c r="I744" s="7">
        <v>47.519621000000001</v>
      </c>
      <c r="J744" s="7">
        <v>91.303533000000002</v>
      </c>
      <c r="K744" s="7">
        <v>151.16782000000001</v>
      </c>
    </row>
    <row r="745" spans="1:11" x14ac:dyDescent="0.3">
      <c r="A745" s="30"/>
      <c r="B745" s="6" t="s">
        <v>111</v>
      </c>
      <c r="C745" s="13">
        <v>1</v>
      </c>
      <c r="D745" s="7">
        <v>0.103209</v>
      </c>
      <c r="E745" s="7">
        <f t="shared" si="226"/>
        <v>9.2887999999999998E-2</v>
      </c>
      <c r="F745" s="7">
        <f t="shared" si="227"/>
        <v>0</v>
      </c>
      <c r="G745" s="7">
        <f t="shared" si="228"/>
        <v>0</v>
      </c>
      <c r="H745" s="7">
        <v>9.2887999999999998E-2</v>
      </c>
      <c r="I745" s="7">
        <v>0</v>
      </c>
      <c r="J745" s="7">
        <v>9.2887999999999998E-2</v>
      </c>
      <c r="K745" s="7">
        <v>9.1807E-2</v>
      </c>
    </row>
    <row r="746" spans="1:11" x14ac:dyDescent="0.3">
      <c r="A746" s="30"/>
      <c r="B746" s="6" t="s">
        <v>113</v>
      </c>
      <c r="C746" s="13">
        <v>1</v>
      </c>
      <c r="D746" s="7">
        <v>4.5769320000000002</v>
      </c>
      <c r="E746" s="7">
        <f t="shared" si="226"/>
        <v>4.1192390000000003</v>
      </c>
      <c r="F746" s="7">
        <f t="shared" si="227"/>
        <v>0</v>
      </c>
      <c r="G746" s="7">
        <f t="shared" si="228"/>
        <v>0</v>
      </c>
      <c r="H746" s="7">
        <v>4.1192390000000003</v>
      </c>
      <c r="I746" s="7">
        <v>0.65158099999999997</v>
      </c>
      <c r="J746" s="7">
        <v>3.4676580000000001</v>
      </c>
      <c r="K746" s="7">
        <v>4.1351089999999999</v>
      </c>
    </row>
    <row r="747" spans="1:11" x14ac:dyDescent="0.3">
      <c r="A747" s="30"/>
      <c r="B747" s="6" t="s">
        <v>114</v>
      </c>
      <c r="C747" s="13">
        <v>1</v>
      </c>
      <c r="D747" s="7">
        <v>10.417961999999999</v>
      </c>
      <c r="E747" s="7">
        <f t="shared" si="226"/>
        <v>9.3761659999999996</v>
      </c>
      <c r="F747" s="7">
        <f t="shared" si="227"/>
        <v>0</v>
      </c>
      <c r="G747" s="7">
        <f t="shared" si="228"/>
        <v>0</v>
      </c>
      <c r="H747" s="7">
        <v>9.3761659999999996</v>
      </c>
      <c r="I747" s="7">
        <v>0</v>
      </c>
      <c r="J747" s="7">
        <v>9.3761659999999996</v>
      </c>
      <c r="K747" s="7">
        <v>10.417961999999999</v>
      </c>
    </row>
    <row r="748" spans="1:11" x14ac:dyDescent="0.3">
      <c r="A748" s="30"/>
      <c r="B748" s="6" t="s">
        <v>119</v>
      </c>
      <c r="C748" s="13">
        <v>1</v>
      </c>
      <c r="D748" s="7">
        <v>45.391041999999999</v>
      </c>
      <c r="E748" s="7">
        <f t="shared" si="226"/>
        <v>40.851937999999997</v>
      </c>
      <c r="F748" s="7">
        <f t="shared" si="227"/>
        <v>0</v>
      </c>
      <c r="G748" s="7">
        <f t="shared" si="228"/>
        <v>0</v>
      </c>
      <c r="H748" s="7">
        <v>40.851937999999997</v>
      </c>
      <c r="I748" s="7">
        <v>26.796605</v>
      </c>
      <c r="J748" s="7">
        <v>14.055332999999999</v>
      </c>
      <c r="K748" s="7">
        <v>37.799643000000003</v>
      </c>
    </row>
    <row r="749" spans="1:11" x14ac:dyDescent="0.3">
      <c r="A749" s="30"/>
      <c r="B749" s="6" t="s">
        <v>120</v>
      </c>
      <c r="C749" s="13">
        <v>1</v>
      </c>
      <c r="D749" s="7">
        <v>204.37816900000001</v>
      </c>
      <c r="E749" s="7">
        <f t="shared" si="226"/>
        <v>183.94035199999999</v>
      </c>
      <c r="F749" s="7">
        <f t="shared" si="227"/>
        <v>0</v>
      </c>
      <c r="G749" s="7">
        <f t="shared" si="228"/>
        <v>0</v>
      </c>
      <c r="H749" s="7">
        <v>183.94035199999999</v>
      </c>
      <c r="I749" s="7">
        <v>45.490966999999998</v>
      </c>
      <c r="J749" s="7">
        <v>138.44938500000001</v>
      </c>
      <c r="K749" s="7">
        <v>190.139376</v>
      </c>
    </row>
    <row r="750" spans="1:11" x14ac:dyDescent="0.3">
      <c r="A750" s="30"/>
      <c r="B750" s="6" t="s">
        <v>121</v>
      </c>
      <c r="C750" s="13">
        <v>1</v>
      </c>
      <c r="D750" s="7">
        <v>127.12191900000001</v>
      </c>
      <c r="E750" s="7">
        <f t="shared" si="226"/>
        <v>114.409727</v>
      </c>
      <c r="F750" s="7">
        <f t="shared" si="227"/>
        <v>0</v>
      </c>
      <c r="G750" s="7">
        <f t="shared" si="228"/>
        <v>0</v>
      </c>
      <c r="H750" s="7">
        <v>114.409727</v>
      </c>
      <c r="I750" s="7">
        <v>55.857987999999999</v>
      </c>
      <c r="J750" s="7">
        <v>58.551738999999998</v>
      </c>
      <c r="K750" s="7">
        <v>110.221661</v>
      </c>
    </row>
    <row r="751" spans="1:11" x14ac:dyDescent="0.3">
      <c r="A751" s="30"/>
      <c r="B751" s="6" t="s">
        <v>122</v>
      </c>
      <c r="C751" s="13">
        <v>1</v>
      </c>
      <c r="D751" s="7">
        <v>326.12591099999997</v>
      </c>
      <c r="E751" s="7">
        <f t="shared" si="226"/>
        <v>293.51332000000002</v>
      </c>
      <c r="F751" s="7">
        <f t="shared" si="227"/>
        <v>0</v>
      </c>
      <c r="G751" s="7">
        <f t="shared" si="228"/>
        <v>0</v>
      </c>
      <c r="H751" s="7">
        <v>293.51332000000002</v>
      </c>
      <c r="I751" s="7">
        <v>24.855954000000001</v>
      </c>
      <c r="J751" s="7">
        <v>268.65736600000002</v>
      </c>
      <c r="K751" s="7">
        <v>305.01162099999999</v>
      </c>
    </row>
    <row r="752" spans="1:11" x14ac:dyDescent="0.3">
      <c r="A752" s="14" t="str">
        <f>CONCATENATE(A730," Total")</f>
        <v>Valley Oak Total</v>
      </c>
      <c r="B752" s="11"/>
      <c r="C752" s="25"/>
      <c r="D752" s="12">
        <f>SUM(D730:D751)</f>
        <v>6448.0810290000018</v>
      </c>
      <c r="E752" s="12">
        <f t="shared" ref="E752:K752" si="229">SUM(E730:E751)</f>
        <v>5803.2729289999988</v>
      </c>
      <c r="F752" s="12">
        <f t="shared" si="229"/>
        <v>0</v>
      </c>
      <c r="G752" s="12">
        <f t="shared" si="229"/>
        <v>0</v>
      </c>
      <c r="H752" s="12">
        <f t="shared" si="229"/>
        <v>5803.2729289999988</v>
      </c>
      <c r="I752" s="12">
        <f t="shared" si="229"/>
        <v>2619.6934400000005</v>
      </c>
      <c r="J752" s="12">
        <f t="shared" si="229"/>
        <v>3183.5794890000002</v>
      </c>
      <c r="K752" s="12">
        <f t="shared" si="229"/>
        <v>6109.2454370000005</v>
      </c>
    </row>
    <row r="753" spans="1:11" x14ac:dyDescent="0.3">
      <c r="A753" s="24" t="s">
        <v>102</v>
      </c>
      <c r="B753" s="6" t="s">
        <v>101</v>
      </c>
      <c r="C753" s="13">
        <v>1</v>
      </c>
      <c r="D753" s="7">
        <v>92.866546999999997</v>
      </c>
      <c r="E753" s="7">
        <f>IF(C753=1,H753,0)</f>
        <v>83.579892000000001</v>
      </c>
      <c r="F753" s="7">
        <f>IF(C753=2,H753,0)</f>
        <v>0</v>
      </c>
      <c r="G753" s="7">
        <f>IF(C753=3,H753,0)</f>
        <v>0</v>
      </c>
      <c r="H753" s="7">
        <v>83.579892000000001</v>
      </c>
      <c r="I753" s="7">
        <v>83.688974000000002</v>
      </c>
      <c r="J753" s="7">
        <v>0</v>
      </c>
      <c r="K753" s="7">
        <v>90.421925000000002</v>
      </c>
    </row>
    <row r="754" spans="1:11" x14ac:dyDescent="0.3">
      <c r="A754" s="14" t="str">
        <f>CONCATENATE(A753," Total")</f>
        <v>Vegetated Dune Total</v>
      </c>
      <c r="B754" s="11"/>
      <c r="C754" s="25"/>
      <c r="D754" s="12">
        <f>SUM(D753)</f>
        <v>92.866546999999997</v>
      </c>
      <c r="E754" s="12">
        <f t="shared" ref="E754" si="230">SUM(E753)</f>
        <v>83.579892000000001</v>
      </c>
      <c r="F754" s="12">
        <f t="shared" ref="F754" si="231">SUM(F753)</f>
        <v>0</v>
      </c>
      <c r="G754" s="12">
        <f t="shared" ref="G754" si="232">SUM(G753)</f>
        <v>0</v>
      </c>
      <c r="H754" s="12">
        <f t="shared" ref="H754" si="233">SUM(H753)</f>
        <v>83.579892000000001</v>
      </c>
      <c r="I754" s="12">
        <f t="shared" ref="I754" si="234">SUM(I753)</f>
        <v>83.688974000000002</v>
      </c>
      <c r="J754" s="12">
        <f t="shared" ref="J754" si="235">SUM(J753)</f>
        <v>0</v>
      </c>
      <c r="K754" s="12">
        <f t="shared" ref="K754" si="236">SUM(K753)</f>
        <v>90.421925000000002</v>
      </c>
    </row>
    <row r="755" spans="1:11" x14ac:dyDescent="0.3">
      <c r="A755" s="30" t="s">
        <v>70</v>
      </c>
      <c r="B755" s="6" t="s">
        <v>67</v>
      </c>
      <c r="C755" s="13">
        <v>2</v>
      </c>
      <c r="D755" s="7">
        <v>1.3200019999999999</v>
      </c>
      <c r="E755" s="7">
        <f>IF(C755=1,H755,0)</f>
        <v>0</v>
      </c>
      <c r="F755" s="7">
        <f>IF(C755=2,H755,0)</f>
        <v>0.99000200000000005</v>
      </c>
      <c r="G755" s="7">
        <f>IF(C755=3,H755,0)</f>
        <v>0</v>
      </c>
      <c r="H755" s="7">
        <v>0.99000200000000005</v>
      </c>
      <c r="I755" s="7">
        <v>0</v>
      </c>
      <c r="J755" s="7">
        <v>0.99000200000000005</v>
      </c>
      <c r="K755" s="7">
        <v>1.3200019999999999</v>
      </c>
    </row>
    <row r="756" spans="1:11" x14ac:dyDescent="0.3">
      <c r="A756" s="30"/>
      <c r="B756" s="6" t="s">
        <v>111</v>
      </c>
      <c r="C756" s="13">
        <v>1</v>
      </c>
      <c r="D756" s="7">
        <v>125.789569</v>
      </c>
      <c r="E756" s="7">
        <f>IF(C756=1,H756,0)</f>
        <v>113.210613</v>
      </c>
      <c r="F756" s="7">
        <f>IF(C756=2,H756,0)</f>
        <v>0</v>
      </c>
      <c r="G756" s="7">
        <f>IF(C756=3,H756,0)</f>
        <v>0</v>
      </c>
      <c r="H756" s="7">
        <v>113.210613</v>
      </c>
      <c r="I756" s="7">
        <v>110.325036</v>
      </c>
      <c r="J756" s="7">
        <v>2.8855759999999999</v>
      </c>
      <c r="K756" s="7">
        <v>125.789569</v>
      </c>
    </row>
    <row r="757" spans="1:11" x14ac:dyDescent="0.3">
      <c r="A757" s="14" t="str">
        <f>CONCATENATE(A755," Total")</f>
        <v>Vernal Pool Total</v>
      </c>
      <c r="B757" s="11"/>
      <c r="C757" s="25"/>
      <c r="D757" s="12">
        <f>SUM(D755:D756)</f>
        <v>127.109571</v>
      </c>
      <c r="E757" s="12">
        <f t="shared" ref="E757:K757" si="237">SUM(E755:E756)</f>
        <v>113.210613</v>
      </c>
      <c r="F757" s="12">
        <f t="shared" si="237"/>
        <v>0.99000200000000005</v>
      </c>
      <c r="G757" s="12">
        <f t="shared" si="237"/>
        <v>0</v>
      </c>
      <c r="H757" s="12">
        <f t="shared" si="237"/>
        <v>114.200615</v>
      </c>
      <c r="I757" s="12">
        <f t="shared" si="237"/>
        <v>110.325036</v>
      </c>
      <c r="J757" s="12">
        <f t="shared" si="237"/>
        <v>3.875578</v>
      </c>
      <c r="K757" s="12">
        <f t="shared" si="237"/>
        <v>127.109571</v>
      </c>
    </row>
    <row r="758" spans="1:11" x14ac:dyDescent="0.3">
      <c r="A758" s="30" t="s">
        <v>29</v>
      </c>
      <c r="B758" s="6" t="s">
        <v>18</v>
      </c>
      <c r="C758" s="13">
        <v>3</v>
      </c>
      <c r="D758" s="7">
        <v>24748.085531000001</v>
      </c>
      <c r="E758" s="7">
        <f t="shared" ref="E758:E786" si="238">IF(C758=1,H758,0)</f>
        <v>0</v>
      </c>
      <c r="F758" s="7">
        <f t="shared" ref="F758:F786" si="239">IF(C758=2,H758,0)</f>
        <v>0</v>
      </c>
      <c r="G758" s="7">
        <f t="shared" ref="G758:G786" si="240">IF(C758=3,H758,0)</f>
        <v>12374.042765</v>
      </c>
      <c r="H758" s="7">
        <v>12374.042765</v>
      </c>
      <c r="I758" s="7">
        <v>8618.2455630000004</v>
      </c>
      <c r="J758" s="7">
        <v>3755.7972030000001</v>
      </c>
      <c r="K758" s="7">
        <v>20192.873097</v>
      </c>
    </row>
    <row r="759" spans="1:11" x14ac:dyDescent="0.3">
      <c r="A759" s="30"/>
      <c r="B759" s="6" t="s">
        <v>33</v>
      </c>
      <c r="C759" s="13">
        <v>3</v>
      </c>
      <c r="D759" s="7">
        <v>234.173315</v>
      </c>
      <c r="E759" s="7">
        <f t="shared" si="238"/>
        <v>0</v>
      </c>
      <c r="F759" s="7">
        <f t="shared" si="239"/>
        <v>0</v>
      </c>
      <c r="G759" s="7">
        <f t="shared" si="240"/>
        <v>117.086658</v>
      </c>
      <c r="H759" s="7">
        <v>117.086658</v>
      </c>
      <c r="I759" s="7">
        <v>111.39184</v>
      </c>
      <c r="J759" s="7">
        <v>5.6948169999999996</v>
      </c>
      <c r="K759" s="7">
        <v>210.98136500000001</v>
      </c>
    </row>
    <row r="760" spans="1:11" x14ac:dyDescent="0.3">
      <c r="A760" s="30"/>
      <c r="B760" s="6" t="s">
        <v>49</v>
      </c>
      <c r="C760" s="13">
        <v>3</v>
      </c>
      <c r="D760" s="7">
        <v>21155.446067000001</v>
      </c>
      <c r="E760" s="7">
        <f t="shared" si="238"/>
        <v>0</v>
      </c>
      <c r="F760" s="7">
        <f t="shared" si="239"/>
        <v>0</v>
      </c>
      <c r="G760" s="7">
        <f t="shared" si="240"/>
        <v>10577.723033</v>
      </c>
      <c r="H760" s="7">
        <v>10577.723033</v>
      </c>
      <c r="I760" s="7">
        <v>3666.920897</v>
      </c>
      <c r="J760" s="7">
        <v>6910.8021360000002</v>
      </c>
      <c r="K760" s="7">
        <v>13489.288291000001</v>
      </c>
    </row>
    <row r="761" spans="1:11" x14ac:dyDescent="0.3">
      <c r="A761" s="30"/>
      <c r="B761" s="6" t="s">
        <v>71</v>
      </c>
      <c r="C761" s="13">
        <v>3</v>
      </c>
      <c r="D761" s="7">
        <v>29003.718881000001</v>
      </c>
      <c r="E761" s="7">
        <f t="shared" si="238"/>
        <v>0</v>
      </c>
      <c r="F761" s="7">
        <f t="shared" si="239"/>
        <v>0</v>
      </c>
      <c r="G761" s="7">
        <f t="shared" si="240"/>
        <v>14501.85944</v>
      </c>
      <c r="H761" s="7">
        <v>14501.85944</v>
      </c>
      <c r="I761" s="7">
        <v>16596.76269</v>
      </c>
      <c r="J761" s="7">
        <v>0</v>
      </c>
      <c r="K761" s="7">
        <v>25276.533342999999</v>
      </c>
    </row>
    <row r="762" spans="1:11" x14ac:dyDescent="0.3">
      <c r="A762" s="30"/>
      <c r="B762" s="6" t="s">
        <v>73</v>
      </c>
      <c r="C762" s="13">
        <v>3</v>
      </c>
      <c r="D762" s="7">
        <v>17162.947067000001</v>
      </c>
      <c r="E762" s="7">
        <f t="shared" si="238"/>
        <v>0</v>
      </c>
      <c r="F762" s="7">
        <f t="shared" si="239"/>
        <v>0</v>
      </c>
      <c r="G762" s="7">
        <f t="shared" si="240"/>
        <v>8581.4735330000003</v>
      </c>
      <c r="H762" s="7">
        <v>8581.4735330000003</v>
      </c>
      <c r="I762" s="7">
        <v>3828.6310779999999</v>
      </c>
      <c r="J762" s="7">
        <v>4752.842455</v>
      </c>
      <c r="K762" s="7">
        <v>10993.869618000001</v>
      </c>
    </row>
    <row r="763" spans="1:11" x14ac:dyDescent="0.3">
      <c r="A763" s="30"/>
      <c r="B763" s="6" t="s">
        <v>76</v>
      </c>
      <c r="C763" s="13">
        <v>3</v>
      </c>
      <c r="D763" s="7">
        <v>7057.9422969999996</v>
      </c>
      <c r="E763" s="7">
        <f t="shared" si="238"/>
        <v>0</v>
      </c>
      <c r="F763" s="7">
        <f t="shared" si="239"/>
        <v>0</v>
      </c>
      <c r="G763" s="7">
        <f t="shared" si="240"/>
        <v>3528.971149</v>
      </c>
      <c r="H763" s="7">
        <v>3528.971149</v>
      </c>
      <c r="I763" s="7">
        <v>1052.708502</v>
      </c>
      <c r="J763" s="7">
        <v>2476.262647</v>
      </c>
      <c r="K763" s="7">
        <v>4729.2836539999998</v>
      </c>
    </row>
    <row r="764" spans="1:11" x14ac:dyDescent="0.3">
      <c r="A764" s="30"/>
      <c r="B764" s="6" t="s">
        <v>77</v>
      </c>
      <c r="C764" s="13">
        <v>3</v>
      </c>
      <c r="D764" s="7">
        <v>132165.092535</v>
      </c>
      <c r="E764" s="7">
        <f t="shared" si="238"/>
        <v>0</v>
      </c>
      <c r="F764" s="7">
        <f t="shared" si="239"/>
        <v>0</v>
      </c>
      <c r="G764" s="7">
        <f t="shared" si="240"/>
        <v>66082.546268000006</v>
      </c>
      <c r="H764" s="7">
        <v>66082.546268000006</v>
      </c>
      <c r="I764" s="7">
        <v>42773.909893999997</v>
      </c>
      <c r="J764" s="7">
        <v>23308.636373000001</v>
      </c>
      <c r="K764" s="7">
        <v>82186.336016999994</v>
      </c>
    </row>
    <row r="765" spans="1:11" x14ac:dyDescent="0.3">
      <c r="A765" s="30"/>
      <c r="B765" s="6" t="s">
        <v>82</v>
      </c>
      <c r="C765" s="13">
        <v>3</v>
      </c>
      <c r="D765" s="7">
        <v>78797.387298999995</v>
      </c>
      <c r="E765" s="7">
        <f t="shared" si="238"/>
        <v>0</v>
      </c>
      <c r="F765" s="7">
        <f t="shared" si="239"/>
        <v>0</v>
      </c>
      <c r="G765" s="7">
        <f t="shared" si="240"/>
        <v>39398.693649000001</v>
      </c>
      <c r="H765" s="7">
        <v>39398.693649000001</v>
      </c>
      <c r="I765" s="7">
        <v>28554.961119</v>
      </c>
      <c r="J765" s="7">
        <v>10843.732529999999</v>
      </c>
      <c r="K765" s="7">
        <v>57766.845659999999</v>
      </c>
    </row>
    <row r="766" spans="1:11" x14ac:dyDescent="0.3">
      <c r="A766" s="30"/>
      <c r="B766" s="6" t="s">
        <v>84</v>
      </c>
      <c r="C766" s="13">
        <v>2</v>
      </c>
      <c r="D766" s="7">
        <v>448.86432000000002</v>
      </c>
      <c r="E766" s="7">
        <f t="shared" si="238"/>
        <v>0</v>
      </c>
      <c r="F766" s="7">
        <f t="shared" si="239"/>
        <v>336.64823999999999</v>
      </c>
      <c r="G766" s="7">
        <f t="shared" si="240"/>
        <v>0</v>
      </c>
      <c r="H766" s="7">
        <v>336.64823999999999</v>
      </c>
      <c r="I766" s="7">
        <v>153.77893700000001</v>
      </c>
      <c r="J766" s="7">
        <v>182.869303</v>
      </c>
      <c r="K766" s="7">
        <v>370.89578399999999</v>
      </c>
    </row>
    <row r="767" spans="1:11" x14ac:dyDescent="0.3">
      <c r="A767" s="30"/>
      <c r="B767" s="6" t="s">
        <v>85</v>
      </c>
      <c r="C767" s="13">
        <v>3</v>
      </c>
      <c r="D767" s="7">
        <v>79.763739999999999</v>
      </c>
      <c r="E767" s="7">
        <f t="shared" si="238"/>
        <v>0</v>
      </c>
      <c r="F767" s="7">
        <f t="shared" si="239"/>
        <v>0</v>
      </c>
      <c r="G767" s="7">
        <f t="shared" si="240"/>
        <v>39.881869999999999</v>
      </c>
      <c r="H767" s="7">
        <v>39.881869999999999</v>
      </c>
      <c r="I767" s="7">
        <v>18.070135000000001</v>
      </c>
      <c r="J767" s="7">
        <v>21.811734999999999</v>
      </c>
      <c r="K767" s="7">
        <v>60.972827000000002</v>
      </c>
    </row>
    <row r="768" spans="1:11" x14ac:dyDescent="0.3">
      <c r="A768" s="30"/>
      <c r="B768" s="6" t="s">
        <v>86</v>
      </c>
      <c r="C768" s="13">
        <v>3</v>
      </c>
      <c r="D768" s="7">
        <v>19878.41677</v>
      </c>
      <c r="E768" s="7">
        <f t="shared" si="238"/>
        <v>0</v>
      </c>
      <c r="F768" s="7">
        <f t="shared" si="239"/>
        <v>0</v>
      </c>
      <c r="G768" s="7">
        <f t="shared" si="240"/>
        <v>9939.2083849999999</v>
      </c>
      <c r="H768" s="7">
        <v>9939.2083849999999</v>
      </c>
      <c r="I768" s="7">
        <v>10467.446709</v>
      </c>
      <c r="J768" s="7">
        <v>0</v>
      </c>
      <c r="K768" s="7">
        <v>15654.820597</v>
      </c>
    </row>
    <row r="769" spans="1:11" x14ac:dyDescent="0.3">
      <c r="A769" s="30"/>
      <c r="B769" s="6" t="s">
        <v>88</v>
      </c>
      <c r="C769" s="13">
        <v>3</v>
      </c>
      <c r="D769" s="7">
        <v>11220.889537999999</v>
      </c>
      <c r="E769" s="7">
        <f t="shared" si="238"/>
        <v>0</v>
      </c>
      <c r="F769" s="7">
        <f t="shared" si="239"/>
        <v>0</v>
      </c>
      <c r="G769" s="7">
        <f t="shared" si="240"/>
        <v>5610.4447689999997</v>
      </c>
      <c r="H769" s="7">
        <v>5610.4447689999997</v>
      </c>
      <c r="I769" s="7">
        <v>2085.9303690000002</v>
      </c>
      <c r="J769" s="7">
        <v>3524.5144</v>
      </c>
      <c r="K769" s="7">
        <v>8499.4544299999998</v>
      </c>
    </row>
    <row r="770" spans="1:11" x14ac:dyDescent="0.3">
      <c r="A770" s="30"/>
      <c r="B770" s="6" t="s">
        <v>93</v>
      </c>
      <c r="C770" s="13">
        <v>3</v>
      </c>
      <c r="D770" s="7">
        <v>8557.2611880000004</v>
      </c>
      <c r="E770" s="7">
        <f t="shared" si="238"/>
        <v>0</v>
      </c>
      <c r="F770" s="7">
        <f t="shared" si="239"/>
        <v>0</v>
      </c>
      <c r="G770" s="7">
        <f t="shared" si="240"/>
        <v>4278.6305940000002</v>
      </c>
      <c r="H770" s="7">
        <v>4278.6305940000002</v>
      </c>
      <c r="I770" s="7">
        <v>0</v>
      </c>
      <c r="J770" s="7">
        <v>4278.6305940000002</v>
      </c>
      <c r="K770" s="7">
        <v>5315.7282640000003</v>
      </c>
    </row>
    <row r="771" spans="1:11" x14ac:dyDescent="0.3">
      <c r="A771" s="30"/>
      <c r="B771" s="6" t="s">
        <v>97</v>
      </c>
      <c r="C771" s="13">
        <v>3</v>
      </c>
      <c r="D771" s="7">
        <v>2729.0591250000002</v>
      </c>
      <c r="E771" s="7">
        <f t="shared" si="238"/>
        <v>0</v>
      </c>
      <c r="F771" s="7">
        <f t="shared" si="239"/>
        <v>0</v>
      </c>
      <c r="G771" s="7">
        <f t="shared" si="240"/>
        <v>1364.5295630000001</v>
      </c>
      <c r="H771" s="7">
        <v>1364.5295630000001</v>
      </c>
      <c r="I771" s="7">
        <v>700.92395499999998</v>
      </c>
      <c r="J771" s="7">
        <v>663.60560799999996</v>
      </c>
      <c r="K771" s="7">
        <v>2307.1793080000002</v>
      </c>
    </row>
    <row r="772" spans="1:11" x14ac:dyDescent="0.3">
      <c r="A772" s="30"/>
      <c r="B772" s="6" t="s">
        <v>99</v>
      </c>
      <c r="C772" s="13">
        <v>3</v>
      </c>
      <c r="D772" s="7">
        <v>1230.1648929999999</v>
      </c>
      <c r="E772" s="7">
        <f t="shared" si="238"/>
        <v>0</v>
      </c>
      <c r="F772" s="7">
        <f t="shared" si="239"/>
        <v>0</v>
      </c>
      <c r="G772" s="7">
        <f t="shared" si="240"/>
        <v>615.082446</v>
      </c>
      <c r="H772" s="7">
        <v>615.082446</v>
      </c>
      <c r="I772" s="7">
        <v>462.64525200000003</v>
      </c>
      <c r="J772" s="7">
        <v>152.43719400000001</v>
      </c>
      <c r="K772" s="7">
        <v>899.80711699999995</v>
      </c>
    </row>
    <row r="773" spans="1:11" x14ac:dyDescent="0.3">
      <c r="A773" s="30"/>
      <c r="B773" s="6" t="s">
        <v>100</v>
      </c>
      <c r="C773" s="13">
        <v>1</v>
      </c>
      <c r="D773" s="7">
        <v>868.749369</v>
      </c>
      <c r="E773" s="7">
        <f t="shared" si="238"/>
        <v>781.87443199999996</v>
      </c>
      <c r="F773" s="7">
        <f t="shared" si="239"/>
        <v>0</v>
      </c>
      <c r="G773" s="7">
        <f t="shared" si="240"/>
        <v>0</v>
      </c>
      <c r="H773" s="7">
        <v>781.87443199999996</v>
      </c>
      <c r="I773" s="7">
        <v>326.60140699999999</v>
      </c>
      <c r="J773" s="7">
        <v>455.27302500000002</v>
      </c>
      <c r="K773" s="7">
        <v>789.18813</v>
      </c>
    </row>
    <row r="774" spans="1:11" x14ac:dyDescent="0.3">
      <c r="A774" s="30"/>
      <c r="B774" s="6" t="s">
        <v>101</v>
      </c>
      <c r="C774" s="13">
        <v>2</v>
      </c>
      <c r="D774" s="7">
        <v>7990.2366970000003</v>
      </c>
      <c r="E774" s="7">
        <f t="shared" si="238"/>
        <v>0</v>
      </c>
      <c r="F774" s="7">
        <f t="shared" si="239"/>
        <v>5992.6775230000003</v>
      </c>
      <c r="G774" s="7">
        <f t="shared" si="240"/>
        <v>0</v>
      </c>
      <c r="H774" s="7">
        <v>5992.6775230000003</v>
      </c>
      <c r="I774" s="7">
        <v>3598.0698219999999</v>
      </c>
      <c r="J774" s="7">
        <v>2394.6077009999999</v>
      </c>
      <c r="K774" s="7">
        <v>6210.526715</v>
      </c>
    </row>
    <row r="775" spans="1:11" x14ac:dyDescent="0.3">
      <c r="A775" s="30"/>
      <c r="B775" s="6" t="s">
        <v>103</v>
      </c>
      <c r="C775" s="13">
        <v>1</v>
      </c>
      <c r="D775" s="7">
        <v>2257.495214</v>
      </c>
      <c r="E775" s="7">
        <f t="shared" si="238"/>
        <v>2031.745692</v>
      </c>
      <c r="F775" s="7">
        <f t="shared" si="239"/>
        <v>0</v>
      </c>
      <c r="G775" s="7">
        <f t="shared" si="240"/>
        <v>0</v>
      </c>
      <c r="H775" s="7">
        <v>2031.745692</v>
      </c>
      <c r="I775" s="7">
        <v>115.45919600000001</v>
      </c>
      <c r="J775" s="7">
        <v>1916.2864970000001</v>
      </c>
      <c r="K775" s="7">
        <v>2087.4479040000001</v>
      </c>
    </row>
    <row r="776" spans="1:11" x14ac:dyDescent="0.3">
      <c r="A776" s="30"/>
      <c r="B776" s="6" t="s">
        <v>106</v>
      </c>
      <c r="C776" s="13">
        <v>2</v>
      </c>
      <c r="D776" s="7">
        <v>1535.3056120000001</v>
      </c>
      <c r="E776" s="7">
        <f t="shared" si="238"/>
        <v>0</v>
      </c>
      <c r="F776" s="7">
        <f t="shared" si="239"/>
        <v>1151.4792090000001</v>
      </c>
      <c r="G776" s="7">
        <f t="shared" si="240"/>
        <v>0</v>
      </c>
      <c r="H776" s="7">
        <v>1151.4792090000001</v>
      </c>
      <c r="I776" s="7">
        <v>285.29701799999998</v>
      </c>
      <c r="J776" s="7">
        <v>866.18219099999999</v>
      </c>
      <c r="K776" s="7">
        <v>1174.5369909999999</v>
      </c>
    </row>
    <row r="777" spans="1:11" x14ac:dyDescent="0.3">
      <c r="A777" s="30"/>
      <c r="B777" s="6" t="s">
        <v>109</v>
      </c>
      <c r="C777" s="13">
        <v>3</v>
      </c>
      <c r="D777" s="7">
        <v>19919.365136</v>
      </c>
      <c r="E777" s="7">
        <f t="shared" si="238"/>
        <v>0</v>
      </c>
      <c r="F777" s="7">
        <f t="shared" si="239"/>
        <v>0</v>
      </c>
      <c r="G777" s="7">
        <f t="shared" si="240"/>
        <v>9959.6825680000002</v>
      </c>
      <c r="H777" s="7">
        <v>9959.6825680000002</v>
      </c>
      <c r="I777" s="7">
        <v>4339.2733969999999</v>
      </c>
      <c r="J777" s="7">
        <v>5620.4091719999997</v>
      </c>
      <c r="K777" s="7">
        <v>12400.525309000001</v>
      </c>
    </row>
    <row r="778" spans="1:11" x14ac:dyDescent="0.3">
      <c r="A778" s="30"/>
      <c r="B778" s="6" t="s">
        <v>111</v>
      </c>
      <c r="C778" s="13">
        <v>3</v>
      </c>
      <c r="D778" s="7">
        <v>6443.4491029999999</v>
      </c>
      <c r="E778" s="7">
        <f t="shared" si="238"/>
        <v>0</v>
      </c>
      <c r="F778" s="7">
        <f t="shared" si="239"/>
        <v>0</v>
      </c>
      <c r="G778" s="7">
        <f t="shared" si="240"/>
        <v>3221.7245509999998</v>
      </c>
      <c r="H778" s="7">
        <v>3221.7245509999998</v>
      </c>
      <c r="I778" s="7">
        <v>663.74119700000006</v>
      </c>
      <c r="J778" s="7">
        <v>2557.9833549999998</v>
      </c>
      <c r="K778" s="7">
        <v>3043.723238</v>
      </c>
    </row>
    <row r="779" spans="1:11" x14ac:dyDescent="0.3">
      <c r="A779" s="30"/>
      <c r="B779" s="6" t="s">
        <v>113</v>
      </c>
      <c r="C779" s="13">
        <v>3</v>
      </c>
      <c r="D779" s="7">
        <v>2265.7892040000002</v>
      </c>
      <c r="E779" s="7">
        <f t="shared" si="238"/>
        <v>0</v>
      </c>
      <c r="F779" s="7">
        <f t="shared" si="239"/>
        <v>0</v>
      </c>
      <c r="G779" s="7">
        <f t="shared" si="240"/>
        <v>1132.8946020000001</v>
      </c>
      <c r="H779" s="7">
        <v>1132.8946020000001</v>
      </c>
      <c r="I779" s="7">
        <v>226.66020499999999</v>
      </c>
      <c r="J779" s="7">
        <v>906.23439800000006</v>
      </c>
      <c r="K779" s="7">
        <v>1884.884384</v>
      </c>
    </row>
    <row r="780" spans="1:11" x14ac:dyDescent="0.3">
      <c r="A780" s="30"/>
      <c r="B780" s="6" t="s">
        <v>114</v>
      </c>
      <c r="C780" s="13">
        <v>3</v>
      </c>
      <c r="D780" s="7">
        <v>22509.275688000002</v>
      </c>
      <c r="E780" s="7">
        <f t="shared" si="238"/>
        <v>0</v>
      </c>
      <c r="F780" s="7">
        <f t="shared" si="239"/>
        <v>0</v>
      </c>
      <c r="G780" s="7">
        <f t="shared" si="240"/>
        <v>11254.637844000001</v>
      </c>
      <c r="H780" s="7">
        <v>11254.637844000001</v>
      </c>
      <c r="I780" s="7">
        <v>4092.7772009999999</v>
      </c>
      <c r="J780" s="7">
        <v>7161.860643</v>
      </c>
      <c r="K780" s="7">
        <v>13080.539719</v>
      </c>
    </row>
    <row r="781" spans="1:11" x14ac:dyDescent="0.3">
      <c r="A781" s="30"/>
      <c r="B781" s="6" t="s">
        <v>117</v>
      </c>
      <c r="C781" s="13">
        <v>3</v>
      </c>
      <c r="D781" s="7">
        <v>30625.822286999999</v>
      </c>
      <c r="E781" s="7">
        <f t="shared" si="238"/>
        <v>0</v>
      </c>
      <c r="F781" s="7">
        <f t="shared" si="239"/>
        <v>0</v>
      </c>
      <c r="G781" s="7">
        <f t="shared" si="240"/>
        <v>15312.911142999999</v>
      </c>
      <c r="H781" s="7">
        <v>15312.911142999999</v>
      </c>
      <c r="I781" s="7">
        <v>8521.9446659999994</v>
      </c>
      <c r="J781" s="7">
        <v>6790.9664769999999</v>
      </c>
      <c r="K781" s="7">
        <v>21186.749390000001</v>
      </c>
    </row>
    <row r="782" spans="1:11" x14ac:dyDescent="0.3">
      <c r="A782" s="30"/>
      <c r="B782" s="6" t="s">
        <v>118</v>
      </c>
      <c r="C782" s="13">
        <v>3</v>
      </c>
      <c r="D782" s="7">
        <v>451.00982699999997</v>
      </c>
      <c r="E782" s="7">
        <f t="shared" si="238"/>
        <v>0</v>
      </c>
      <c r="F782" s="7">
        <f t="shared" si="239"/>
        <v>0</v>
      </c>
      <c r="G782" s="7">
        <f t="shared" si="240"/>
        <v>225.50491400000001</v>
      </c>
      <c r="H782" s="7">
        <v>225.50491400000001</v>
      </c>
      <c r="I782" s="7">
        <v>73.760323999999997</v>
      </c>
      <c r="J782" s="7">
        <v>151.74458899999999</v>
      </c>
      <c r="K782" s="7">
        <v>304.86205100000001</v>
      </c>
    </row>
    <row r="783" spans="1:11" x14ac:dyDescent="0.3">
      <c r="A783" s="30"/>
      <c r="B783" s="6" t="s">
        <v>119</v>
      </c>
      <c r="C783" s="13">
        <v>3</v>
      </c>
      <c r="D783" s="7">
        <v>13725.95917</v>
      </c>
      <c r="E783" s="7">
        <f t="shared" si="238"/>
        <v>0</v>
      </c>
      <c r="F783" s="7">
        <f t="shared" si="239"/>
        <v>0</v>
      </c>
      <c r="G783" s="7">
        <f t="shared" si="240"/>
        <v>6862.979585</v>
      </c>
      <c r="H783" s="7">
        <v>6862.979585</v>
      </c>
      <c r="I783" s="7">
        <v>6308.988308</v>
      </c>
      <c r="J783" s="7">
        <v>553.99127699999997</v>
      </c>
      <c r="K783" s="7">
        <v>10307.249836000001</v>
      </c>
    </row>
    <row r="784" spans="1:11" x14ac:dyDescent="0.3">
      <c r="A784" s="30"/>
      <c r="B784" s="6" t="s">
        <v>120</v>
      </c>
      <c r="C784" s="13">
        <v>3</v>
      </c>
      <c r="D784" s="7">
        <v>12100.328927</v>
      </c>
      <c r="E784" s="7">
        <f t="shared" si="238"/>
        <v>0</v>
      </c>
      <c r="F784" s="7">
        <f t="shared" si="239"/>
        <v>0</v>
      </c>
      <c r="G784" s="7">
        <f t="shared" si="240"/>
        <v>6050.1644630000001</v>
      </c>
      <c r="H784" s="7">
        <v>6050.1644630000001</v>
      </c>
      <c r="I784" s="7">
        <v>2514.1535429999999</v>
      </c>
      <c r="J784" s="7">
        <v>3536.0109200000002</v>
      </c>
      <c r="K784" s="7">
        <v>8254.4072319999996</v>
      </c>
    </row>
    <row r="785" spans="1:11" x14ac:dyDescent="0.3">
      <c r="A785" s="30"/>
      <c r="B785" s="6" t="s">
        <v>121</v>
      </c>
      <c r="C785" s="13">
        <v>3</v>
      </c>
      <c r="D785" s="7">
        <v>1805.976056</v>
      </c>
      <c r="E785" s="7">
        <f t="shared" si="238"/>
        <v>0</v>
      </c>
      <c r="F785" s="7">
        <f t="shared" si="239"/>
        <v>0</v>
      </c>
      <c r="G785" s="7">
        <f t="shared" si="240"/>
        <v>902.98802799999999</v>
      </c>
      <c r="H785" s="7">
        <v>902.98802799999999</v>
      </c>
      <c r="I785" s="7">
        <v>374.64820900000001</v>
      </c>
      <c r="J785" s="7">
        <v>528.33981900000003</v>
      </c>
      <c r="K785" s="7">
        <v>1130.8326489999999</v>
      </c>
    </row>
    <row r="786" spans="1:11" x14ac:dyDescent="0.3">
      <c r="A786" s="30"/>
      <c r="B786" s="6" t="s">
        <v>122</v>
      </c>
      <c r="C786" s="13">
        <v>3</v>
      </c>
      <c r="D786" s="7">
        <v>7353.2109330000003</v>
      </c>
      <c r="E786" s="7">
        <f t="shared" si="238"/>
        <v>0</v>
      </c>
      <c r="F786" s="7">
        <f t="shared" si="239"/>
        <v>0</v>
      </c>
      <c r="G786" s="7">
        <f t="shared" si="240"/>
        <v>3676.605466</v>
      </c>
      <c r="H786" s="7">
        <v>3676.605466</v>
      </c>
      <c r="I786" s="7">
        <v>1477.5848739999999</v>
      </c>
      <c r="J786" s="7">
        <v>2199.0205919999999</v>
      </c>
      <c r="K786" s="7">
        <v>5296.930147</v>
      </c>
    </row>
    <row r="787" spans="1:11" x14ac:dyDescent="0.3">
      <c r="A787" s="14" t="str">
        <f>CONCATENATE(A758," Total")</f>
        <v>Warm Grasslands Total</v>
      </c>
      <c r="B787" s="11"/>
      <c r="C787" s="25"/>
      <c r="D787" s="12">
        <f>SUM(D758:D786)</f>
        <v>484321.18578899995</v>
      </c>
      <c r="E787" s="12">
        <f t="shared" ref="E787:K787" si="241">SUM(E758:E786)</f>
        <v>2813.620124</v>
      </c>
      <c r="F787" s="12">
        <f t="shared" si="241"/>
        <v>7480.8049720000008</v>
      </c>
      <c r="G787" s="12">
        <f t="shared" si="241"/>
        <v>235610.26728599993</v>
      </c>
      <c r="H787" s="12">
        <f t="shared" si="241"/>
        <v>245904.69238199995</v>
      </c>
      <c r="I787" s="12">
        <f t="shared" si="241"/>
        <v>152011.28630699994</v>
      </c>
      <c r="J787" s="12">
        <f t="shared" si="241"/>
        <v>96516.547651000001</v>
      </c>
      <c r="K787" s="12">
        <f t="shared" si="241"/>
        <v>335107.27306699997</v>
      </c>
    </row>
    <row r="788" spans="1:11" x14ac:dyDescent="0.3">
      <c r="A788" s="24" t="s">
        <v>123</v>
      </c>
      <c r="B788" s="6" t="s">
        <v>122</v>
      </c>
      <c r="C788" s="13">
        <v>2</v>
      </c>
      <c r="D788" s="7">
        <v>26.797554999999999</v>
      </c>
      <c r="E788" s="7">
        <f>IF(C788=1,H788,0)</f>
        <v>0</v>
      </c>
      <c r="F788" s="7">
        <f>IF(C788=2,H788,0)</f>
        <v>20.098165999999999</v>
      </c>
      <c r="G788" s="7">
        <f>IF(C788=3,H788,0)</f>
        <v>0</v>
      </c>
      <c r="H788" s="7">
        <v>20.098165999999999</v>
      </c>
      <c r="I788" s="7">
        <v>0.31139899999999998</v>
      </c>
      <c r="J788" s="7">
        <v>19.786767000000001</v>
      </c>
      <c r="K788" s="7">
        <v>26.797554999999999</v>
      </c>
    </row>
    <row r="789" spans="1:11" x14ac:dyDescent="0.3">
      <c r="A789" s="14" t="str">
        <f>CONCATENATE(A788," Total")</f>
        <v>Wedgeleaf Ceanothus Total</v>
      </c>
      <c r="B789" s="11"/>
      <c r="C789" s="25"/>
      <c r="D789" s="12">
        <f>SUM(D788)</f>
        <v>26.797554999999999</v>
      </c>
      <c r="E789" s="12">
        <f t="shared" ref="E789" si="242">SUM(E788)</f>
        <v>0</v>
      </c>
      <c r="F789" s="12">
        <f t="shared" ref="F789" si="243">SUM(F788)</f>
        <v>20.098165999999999</v>
      </c>
      <c r="G789" s="12">
        <f t="shared" ref="G789" si="244">SUM(G788)</f>
        <v>0</v>
      </c>
      <c r="H789" s="12">
        <f t="shared" ref="H789" si="245">SUM(H788)</f>
        <v>20.098165999999999</v>
      </c>
      <c r="I789" s="12">
        <f t="shared" ref="I789" si="246">SUM(I788)</f>
        <v>0.31139899999999998</v>
      </c>
      <c r="J789" s="12">
        <f t="shared" ref="J789" si="247">SUM(J788)</f>
        <v>19.786767000000001</v>
      </c>
      <c r="K789" s="12">
        <f t="shared" ref="K789" si="248">SUM(K788)</f>
        <v>26.797554999999999</v>
      </c>
    </row>
    <row r="790" spans="1:11" x14ac:dyDescent="0.3">
      <c r="A790" s="30" t="s">
        <v>30</v>
      </c>
      <c r="B790" s="6" t="s">
        <v>18</v>
      </c>
      <c r="C790" s="13">
        <v>2</v>
      </c>
      <c r="D790" s="7">
        <v>1.9396599999999999</v>
      </c>
      <c r="E790" s="7">
        <f t="shared" ref="E790:E801" si="249">IF(C790=1,H790,0)</f>
        <v>0</v>
      </c>
      <c r="F790" s="7">
        <f t="shared" ref="F790:F801" si="250">IF(C790=2,H790,0)</f>
        <v>1.454745</v>
      </c>
      <c r="G790" s="7">
        <f t="shared" ref="G790:G801" si="251">IF(C790=3,H790,0)</f>
        <v>0</v>
      </c>
      <c r="H790" s="7">
        <v>1.454745</v>
      </c>
      <c r="I790" s="7">
        <v>0</v>
      </c>
      <c r="J790" s="7">
        <v>1.454745</v>
      </c>
      <c r="K790" s="7">
        <v>1.6025450000000001</v>
      </c>
    </row>
    <row r="791" spans="1:11" x14ac:dyDescent="0.3">
      <c r="A791" s="30"/>
      <c r="B791" s="6" t="s">
        <v>49</v>
      </c>
      <c r="C791" s="13">
        <v>1</v>
      </c>
      <c r="D791" s="7">
        <v>73.738338999999996</v>
      </c>
      <c r="E791" s="7">
        <f t="shared" si="249"/>
        <v>66.364504999999994</v>
      </c>
      <c r="F791" s="7">
        <f t="shared" si="250"/>
        <v>0</v>
      </c>
      <c r="G791" s="7">
        <f t="shared" si="251"/>
        <v>0</v>
      </c>
      <c r="H791" s="7">
        <v>66.364504999999994</v>
      </c>
      <c r="I791" s="7">
        <v>39.116129999999998</v>
      </c>
      <c r="J791" s="7">
        <v>27.248374999999999</v>
      </c>
      <c r="K791" s="7">
        <v>73.239884000000004</v>
      </c>
    </row>
    <row r="792" spans="1:11" x14ac:dyDescent="0.3">
      <c r="A792" s="30"/>
      <c r="B792" s="6" t="s">
        <v>76</v>
      </c>
      <c r="C792" s="13">
        <v>2</v>
      </c>
      <c r="D792" s="7">
        <v>0.126663</v>
      </c>
      <c r="E792" s="7">
        <f t="shared" si="249"/>
        <v>0</v>
      </c>
      <c r="F792" s="7">
        <f t="shared" si="250"/>
        <v>9.4996999999999998E-2</v>
      </c>
      <c r="G792" s="7">
        <f t="shared" si="251"/>
        <v>0</v>
      </c>
      <c r="H792" s="7">
        <v>9.4996999999999998E-2</v>
      </c>
      <c r="I792" s="7">
        <v>2.6072999999999999E-2</v>
      </c>
      <c r="J792" s="7">
        <v>6.8923999999999999E-2</v>
      </c>
      <c r="K792" s="7">
        <v>0.126663</v>
      </c>
    </row>
    <row r="793" spans="1:11" x14ac:dyDescent="0.3">
      <c r="A793" s="30"/>
      <c r="B793" s="6" t="s">
        <v>100</v>
      </c>
      <c r="C793" s="13">
        <v>1</v>
      </c>
      <c r="D793" s="7">
        <v>18.064397</v>
      </c>
      <c r="E793" s="7">
        <f t="shared" si="249"/>
        <v>16.257957000000001</v>
      </c>
      <c r="F793" s="7">
        <f t="shared" si="250"/>
        <v>0</v>
      </c>
      <c r="G793" s="7">
        <f t="shared" si="251"/>
        <v>0</v>
      </c>
      <c r="H793" s="7">
        <v>16.257957000000001</v>
      </c>
      <c r="I793" s="7">
        <v>13.399615000000001</v>
      </c>
      <c r="J793" s="7">
        <v>2.8583409999999998</v>
      </c>
      <c r="K793" s="7">
        <v>16.604827</v>
      </c>
    </row>
    <row r="794" spans="1:11" x14ac:dyDescent="0.3">
      <c r="A794" s="30"/>
      <c r="B794" s="6" t="s">
        <v>101</v>
      </c>
      <c r="C794" s="13">
        <v>1</v>
      </c>
      <c r="D794" s="7">
        <v>8.8278789999999994</v>
      </c>
      <c r="E794" s="7">
        <f t="shared" si="249"/>
        <v>7.9450909999999997</v>
      </c>
      <c r="F794" s="7">
        <f t="shared" si="250"/>
        <v>0</v>
      </c>
      <c r="G794" s="7">
        <f t="shared" si="251"/>
        <v>0</v>
      </c>
      <c r="H794" s="7">
        <v>7.9450909999999997</v>
      </c>
      <c r="I794" s="7">
        <v>8.8278789999999994</v>
      </c>
      <c r="J794" s="7">
        <v>0</v>
      </c>
      <c r="K794" s="7">
        <v>8.8278789999999994</v>
      </c>
    </row>
    <row r="795" spans="1:11" x14ac:dyDescent="0.3">
      <c r="A795" s="30"/>
      <c r="B795" s="6" t="s">
        <v>103</v>
      </c>
      <c r="C795" s="13">
        <v>1</v>
      </c>
      <c r="D795" s="7">
        <v>19.809785999999999</v>
      </c>
      <c r="E795" s="7">
        <f t="shared" si="249"/>
        <v>17.828807999999999</v>
      </c>
      <c r="F795" s="7">
        <f t="shared" si="250"/>
        <v>0</v>
      </c>
      <c r="G795" s="7">
        <f t="shared" si="251"/>
        <v>0</v>
      </c>
      <c r="H795" s="7">
        <v>17.828807999999999</v>
      </c>
      <c r="I795" s="7">
        <v>4.1388610000000003</v>
      </c>
      <c r="J795" s="7">
        <v>13.689947</v>
      </c>
      <c r="K795" s="7">
        <v>19.809785999999999</v>
      </c>
    </row>
    <row r="796" spans="1:11" x14ac:dyDescent="0.3">
      <c r="A796" s="30"/>
      <c r="B796" s="6" t="s">
        <v>106</v>
      </c>
      <c r="C796" s="13">
        <v>1</v>
      </c>
      <c r="D796" s="7">
        <v>5.6217199999999998</v>
      </c>
      <c r="E796" s="7">
        <f t="shared" si="249"/>
        <v>5.0595480000000004</v>
      </c>
      <c r="F796" s="7">
        <f t="shared" si="250"/>
        <v>0</v>
      </c>
      <c r="G796" s="7">
        <f t="shared" si="251"/>
        <v>0</v>
      </c>
      <c r="H796" s="7">
        <v>5.0595480000000004</v>
      </c>
      <c r="I796" s="7">
        <v>1.9336279999999999</v>
      </c>
      <c r="J796" s="7">
        <v>3.1259199999999998</v>
      </c>
      <c r="K796" s="7">
        <v>5.6217199999999998</v>
      </c>
    </row>
    <row r="797" spans="1:11" x14ac:dyDescent="0.3">
      <c r="A797" s="30"/>
      <c r="B797" s="6" t="s">
        <v>111</v>
      </c>
      <c r="C797" s="13">
        <v>2</v>
      </c>
      <c r="D797" s="7">
        <v>2.3547229999999999</v>
      </c>
      <c r="E797" s="7">
        <f t="shared" si="249"/>
        <v>0</v>
      </c>
      <c r="F797" s="7">
        <f t="shared" si="250"/>
        <v>1.7660419999999999</v>
      </c>
      <c r="G797" s="7">
        <f t="shared" si="251"/>
        <v>0</v>
      </c>
      <c r="H797" s="7">
        <v>1.7660419999999999</v>
      </c>
      <c r="I797" s="7">
        <v>0</v>
      </c>
      <c r="J797" s="7">
        <v>1.7660419999999999</v>
      </c>
      <c r="K797" s="7">
        <v>2.3547229999999999</v>
      </c>
    </row>
    <row r="798" spans="1:11" x14ac:dyDescent="0.3">
      <c r="A798" s="30"/>
      <c r="B798" s="6" t="s">
        <v>113</v>
      </c>
      <c r="C798" s="13">
        <v>2</v>
      </c>
      <c r="D798" s="7">
        <v>0.21995100000000001</v>
      </c>
      <c r="E798" s="7">
        <f t="shared" si="249"/>
        <v>0</v>
      </c>
      <c r="F798" s="7">
        <f t="shared" si="250"/>
        <v>0.164963</v>
      </c>
      <c r="G798" s="7">
        <f t="shared" si="251"/>
        <v>0</v>
      </c>
      <c r="H798" s="7">
        <v>0.164963</v>
      </c>
      <c r="I798" s="7">
        <v>0.21995100000000001</v>
      </c>
      <c r="J798" s="7">
        <v>0</v>
      </c>
      <c r="K798" s="7">
        <v>0.21995100000000001</v>
      </c>
    </row>
    <row r="799" spans="1:11" x14ac:dyDescent="0.3">
      <c r="A799" s="30"/>
      <c r="B799" s="6" t="s">
        <v>114</v>
      </c>
      <c r="C799" s="13">
        <v>1</v>
      </c>
      <c r="D799" s="7">
        <v>24.062819000000001</v>
      </c>
      <c r="E799" s="7">
        <f t="shared" si="249"/>
        <v>21.656537</v>
      </c>
      <c r="F799" s="7">
        <f t="shared" si="250"/>
        <v>0</v>
      </c>
      <c r="G799" s="7">
        <f t="shared" si="251"/>
        <v>0</v>
      </c>
      <c r="H799" s="7">
        <v>21.656537</v>
      </c>
      <c r="I799" s="7">
        <v>11.727717</v>
      </c>
      <c r="J799" s="7">
        <v>9.92882</v>
      </c>
      <c r="K799" s="7">
        <v>24.042641</v>
      </c>
    </row>
    <row r="800" spans="1:11" x14ac:dyDescent="0.3">
      <c r="A800" s="30"/>
      <c r="B800" s="6" t="s">
        <v>117</v>
      </c>
      <c r="C800" s="13">
        <v>2</v>
      </c>
      <c r="D800" s="7">
        <v>6.48665</v>
      </c>
      <c r="E800" s="7">
        <f t="shared" si="249"/>
        <v>0</v>
      </c>
      <c r="F800" s="7">
        <f t="shared" si="250"/>
        <v>4.8649880000000003</v>
      </c>
      <c r="G800" s="7">
        <f t="shared" si="251"/>
        <v>0</v>
      </c>
      <c r="H800" s="7">
        <v>4.8649880000000003</v>
      </c>
      <c r="I800" s="7">
        <v>6.48665</v>
      </c>
      <c r="J800" s="7">
        <v>0</v>
      </c>
      <c r="K800" s="7">
        <v>6.48665</v>
      </c>
    </row>
    <row r="801" spans="1:11" x14ac:dyDescent="0.3">
      <c r="A801" s="30"/>
      <c r="B801" s="6" t="s">
        <v>120</v>
      </c>
      <c r="C801" s="13">
        <v>1</v>
      </c>
      <c r="D801" s="7">
        <v>2.1719349999999999</v>
      </c>
      <c r="E801" s="7">
        <f t="shared" si="249"/>
        <v>1.9547410000000001</v>
      </c>
      <c r="F801" s="7">
        <f t="shared" si="250"/>
        <v>0</v>
      </c>
      <c r="G801" s="7">
        <f t="shared" si="251"/>
        <v>0</v>
      </c>
      <c r="H801" s="7">
        <v>1.9547410000000001</v>
      </c>
      <c r="I801" s="7">
        <v>0</v>
      </c>
      <c r="J801" s="7">
        <v>1.9547410000000001</v>
      </c>
      <c r="K801" s="7">
        <v>2.1719349999999999</v>
      </c>
    </row>
    <row r="802" spans="1:11" x14ac:dyDescent="0.3">
      <c r="A802" s="14" t="str">
        <f>CONCATENATE(A790," Total")</f>
        <v>Wet Meadows Total</v>
      </c>
      <c r="B802" s="11"/>
      <c r="C802" s="25"/>
      <c r="D802" s="12">
        <f>SUM(D790:D801)</f>
        <v>163.424522</v>
      </c>
      <c r="E802" s="12">
        <f t="shared" ref="E802:K802" si="252">SUM(E790:E801)</f>
        <v>137.06718700000002</v>
      </c>
      <c r="F802" s="12">
        <f t="shared" si="252"/>
        <v>8.3457350000000012</v>
      </c>
      <c r="G802" s="12">
        <f t="shared" si="252"/>
        <v>0</v>
      </c>
      <c r="H802" s="12">
        <f t="shared" si="252"/>
        <v>145.41292200000004</v>
      </c>
      <c r="I802" s="12">
        <f t="shared" si="252"/>
        <v>85.876503999999983</v>
      </c>
      <c r="J802" s="12">
        <f t="shared" si="252"/>
        <v>62.095854999999993</v>
      </c>
      <c r="K802" s="12">
        <f t="shared" si="252"/>
        <v>161.10920400000001</v>
      </c>
    </row>
    <row r="803" spans="1:11" x14ac:dyDescent="0.3">
      <c r="A803" s="30" t="s">
        <v>72</v>
      </c>
      <c r="B803" s="6" t="s">
        <v>71</v>
      </c>
      <c r="C803" s="13">
        <v>1</v>
      </c>
      <c r="D803" s="7">
        <v>96.267661000000004</v>
      </c>
      <c r="E803" s="7">
        <f>IF(C803=1,H803,0)</f>
        <v>86.640895</v>
      </c>
      <c r="F803" s="7">
        <f>IF(C803=2,H803,0)</f>
        <v>0</v>
      </c>
      <c r="G803" s="7">
        <f>IF(C803=3,H803,0)</f>
        <v>0</v>
      </c>
      <c r="H803" s="7">
        <v>86.640895</v>
      </c>
      <c r="I803" s="7">
        <v>31.075589000000001</v>
      </c>
      <c r="J803" s="7">
        <v>55.565306</v>
      </c>
      <c r="K803" s="7">
        <v>95.361722</v>
      </c>
    </row>
    <row r="804" spans="1:11" x14ac:dyDescent="0.3">
      <c r="A804" s="30"/>
      <c r="B804" s="6" t="s">
        <v>94</v>
      </c>
      <c r="C804" s="13">
        <v>1</v>
      </c>
      <c r="D804" s="7">
        <v>136.07577000000001</v>
      </c>
      <c r="E804" s="7">
        <f>IF(C804=1,H804,0)</f>
        <v>122.468193</v>
      </c>
      <c r="F804" s="7">
        <f>IF(C804=2,H804,0)</f>
        <v>0</v>
      </c>
      <c r="G804" s="7">
        <f>IF(C804=3,H804,0)</f>
        <v>0</v>
      </c>
      <c r="H804" s="7">
        <v>122.468193</v>
      </c>
      <c r="I804" s="7">
        <v>135.868461</v>
      </c>
      <c r="J804" s="7">
        <v>0</v>
      </c>
      <c r="K804" s="7">
        <v>136.07577000000001</v>
      </c>
    </row>
    <row r="805" spans="1:11" x14ac:dyDescent="0.3">
      <c r="A805" s="30"/>
      <c r="B805" s="6" t="s">
        <v>111</v>
      </c>
      <c r="C805" s="13">
        <v>1</v>
      </c>
      <c r="D805" s="7">
        <v>6.9469510000000003</v>
      </c>
      <c r="E805" s="7">
        <f>IF(C805=1,H805,0)</f>
        <v>6.252256</v>
      </c>
      <c r="F805" s="7">
        <f>IF(C805=2,H805,0)</f>
        <v>0</v>
      </c>
      <c r="G805" s="7">
        <f>IF(C805=3,H805,0)</f>
        <v>0</v>
      </c>
      <c r="H805" s="7">
        <v>6.252256</v>
      </c>
      <c r="I805" s="7">
        <v>0</v>
      </c>
      <c r="J805" s="7">
        <v>6.252256</v>
      </c>
      <c r="K805" s="7">
        <v>6.4697550000000001</v>
      </c>
    </row>
    <row r="806" spans="1:11" x14ac:dyDescent="0.3">
      <c r="A806" s="30"/>
      <c r="B806" s="6" t="s">
        <v>117</v>
      </c>
      <c r="C806" s="13">
        <v>1</v>
      </c>
      <c r="D806" s="7">
        <v>87.647659000000004</v>
      </c>
      <c r="E806" s="7">
        <f>IF(C806=1,H806,0)</f>
        <v>78.882892999999996</v>
      </c>
      <c r="F806" s="7">
        <f>IF(C806=2,H806,0)</f>
        <v>0</v>
      </c>
      <c r="G806" s="7">
        <f>IF(C806=3,H806,0)</f>
        <v>0</v>
      </c>
      <c r="H806" s="7">
        <v>78.882892999999996</v>
      </c>
      <c r="I806" s="7">
        <v>5.720599</v>
      </c>
      <c r="J806" s="7">
        <v>73.162294000000003</v>
      </c>
      <c r="K806" s="7">
        <v>82.266970999999998</v>
      </c>
    </row>
    <row r="807" spans="1:11" x14ac:dyDescent="0.3">
      <c r="A807" s="30"/>
      <c r="B807" s="6" t="s">
        <v>118</v>
      </c>
      <c r="C807" s="13">
        <v>1</v>
      </c>
      <c r="D807" s="7">
        <v>12.635106</v>
      </c>
      <c r="E807" s="7">
        <f>IF(C807=1,H807,0)</f>
        <v>11.371594999999999</v>
      </c>
      <c r="F807" s="7">
        <f>IF(C807=2,H807,0)</f>
        <v>0</v>
      </c>
      <c r="G807" s="7">
        <f>IF(C807=3,H807,0)</f>
        <v>0</v>
      </c>
      <c r="H807" s="7">
        <v>11.371594999999999</v>
      </c>
      <c r="I807" s="7">
        <v>12.634921</v>
      </c>
      <c r="J807" s="7">
        <v>0</v>
      </c>
      <c r="K807" s="7">
        <v>12.635106</v>
      </c>
    </row>
    <row r="808" spans="1:11" x14ac:dyDescent="0.3">
      <c r="A808" s="14" t="str">
        <f>CONCATENATE(A803," Total")</f>
        <v>White Alder Total</v>
      </c>
      <c r="B808" s="11"/>
      <c r="C808" s="25"/>
      <c r="D808" s="12">
        <f>SUM(D803:D807)</f>
        <v>339.57314700000001</v>
      </c>
      <c r="E808" s="12">
        <f t="shared" ref="E808:K808" si="253">SUM(E803:E807)</f>
        <v>305.61583200000001</v>
      </c>
      <c r="F808" s="12">
        <f t="shared" si="253"/>
        <v>0</v>
      </c>
      <c r="G808" s="12">
        <f t="shared" si="253"/>
        <v>0</v>
      </c>
      <c r="H808" s="12">
        <f t="shared" si="253"/>
        <v>305.61583200000001</v>
      </c>
      <c r="I808" s="12">
        <f t="shared" si="253"/>
        <v>185.29956999999999</v>
      </c>
      <c r="J808" s="12">
        <f t="shared" si="253"/>
        <v>134.97985600000001</v>
      </c>
      <c r="K808" s="12">
        <f t="shared" si="253"/>
        <v>332.809324</v>
      </c>
    </row>
    <row r="809" spans="1:11" x14ac:dyDescent="0.3">
      <c r="A809" s="30" t="s">
        <v>31</v>
      </c>
      <c r="B809" s="6" t="s">
        <v>18</v>
      </c>
      <c r="C809" s="13">
        <v>1</v>
      </c>
      <c r="D809" s="7">
        <v>3.379038</v>
      </c>
      <c r="E809" s="7">
        <f t="shared" ref="E809:E826" si="254">IF(C809=1,H809,0)</f>
        <v>3.041134</v>
      </c>
      <c r="F809" s="7">
        <f t="shared" ref="F809:F826" si="255">IF(C809=2,H809,0)</f>
        <v>0</v>
      </c>
      <c r="G809" s="7">
        <f t="shared" ref="G809:G826" si="256">IF(C809=3,H809,0)</f>
        <v>0</v>
      </c>
      <c r="H809" s="7">
        <v>3.041134</v>
      </c>
      <c r="I809" s="7">
        <v>0</v>
      </c>
      <c r="J809" s="7">
        <v>3.041134</v>
      </c>
      <c r="K809" s="7">
        <v>3.379038</v>
      </c>
    </row>
    <row r="810" spans="1:11" x14ac:dyDescent="0.3">
      <c r="A810" s="30"/>
      <c r="B810" s="6" t="s">
        <v>49</v>
      </c>
      <c r="C810" s="13">
        <v>1</v>
      </c>
      <c r="D810" s="7">
        <v>149.278335</v>
      </c>
      <c r="E810" s="7">
        <f t="shared" si="254"/>
        <v>134.35050100000001</v>
      </c>
      <c r="F810" s="7">
        <f t="shared" si="255"/>
        <v>0</v>
      </c>
      <c r="G810" s="7">
        <f t="shared" si="256"/>
        <v>0</v>
      </c>
      <c r="H810" s="7">
        <v>134.35050100000001</v>
      </c>
      <c r="I810" s="7">
        <v>31.110876999999999</v>
      </c>
      <c r="J810" s="7">
        <v>103.23962400000001</v>
      </c>
      <c r="K810" s="7">
        <v>147.63324800000001</v>
      </c>
    </row>
    <row r="811" spans="1:11" x14ac:dyDescent="0.3">
      <c r="A811" s="30"/>
      <c r="B811" s="6" t="s">
        <v>67</v>
      </c>
      <c r="C811" s="13">
        <v>1</v>
      </c>
      <c r="D811" s="7">
        <v>147.68928199999999</v>
      </c>
      <c r="E811" s="7">
        <f t="shared" si="254"/>
        <v>132.920354</v>
      </c>
      <c r="F811" s="7">
        <f t="shared" si="255"/>
        <v>0</v>
      </c>
      <c r="G811" s="7">
        <f t="shared" si="256"/>
        <v>0</v>
      </c>
      <c r="H811" s="7">
        <v>132.920354</v>
      </c>
      <c r="I811" s="7">
        <v>2.2427670000000002</v>
      </c>
      <c r="J811" s="7">
        <v>130.67758599999999</v>
      </c>
      <c r="K811" s="7">
        <v>144.62947299999999</v>
      </c>
    </row>
    <row r="812" spans="1:11" x14ac:dyDescent="0.3">
      <c r="A812" s="30"/>
      <c r="B812" s="6" t="s">
        <v>71</v>
      </c>
      <c r="C812" s="13">
        <v>1</v>
      </c>
      <c r="D812" s="7">
        <v>262.39806099999998</v>
      </c>
      <c r="E812" s="7">
        <f t="shared" si="254"/>
        <v>236.158255</v>
      </c>
      <c r="F812" s="7">
        <f t="shared" si="255"/>
        <v>0</v>
      </c>
      <c r="G812" s="7">
        <f t="shared" si="256"/>
        <v>0</v>
      </c>
      <c r="H812" s="7">
        <v>236.158255</v>
      </c>
      <c r="I812" s="7">
        <v>252.716421</v>
      </c>
      <c r="J812" s="7">
        <v>0</v>
      </c>
      <c r="K812" s="7">
        <v>262.39806099999998</v>
      </c>
    </row>
    <row r="813" spans="1:11" x14ac:dyDescent="0.3">
      <c r="A813" s="30"/>
      <c r="B813" s="6" t="s">
        <v>76</v>
      </c>
      <c r="C813" s="13">
        <v>1</v>
      </c>
      <c r="D813" s="7">
        <v>4.5257480000000001</v>
      </c>
      <c r="E813" s="7">
        <f t="shared" si="254"/>
        <v>4.0731729999999997</v>
      </c>
      <c r="F813" s="7">
        <f t="shared" si="255"/>
        <v>0</v>
      </c>
      <c r="G813" s="7">
        <f t="shared" si="256"/>
        <v>0</v>
      </c>
      <c r="H813" s="7">
        <v>4.0731729999999997</v>
      </c>
      <c r="I813" s="7">
        <v>0</v>
      </c>
      <c r="J813" s="7">
        <v>4.0731729999999997</v>
      </c>
      <c r="K813" s="7">
        <v>4.5257480000000001</v>
      </c>
    </row>
    <row r="814" spans="1:11" x14ac:dyDescent="0.3">
      <c r="A814" s="30"/>
      <c r="B814" s="6" t="s">
        <v>84</v>
      </c>
      <c r="C814" s="13">
        <v>1</v>
      </c>
      <c r="D814" s="7">
        <v>3.2186680000000001</v>
      </c>
      <c r="E814" s="7">
        <f t="shared" si="254"/>
        <v>2.896801</v>
      </c>
      <c r="F814" s="7">
        <f t="shared" si="255"/>
        <v>0</v>
      </c>
      <c r="G814" s="7">
        <f t="shared" si="256"/>
        <v>0</v>
      </c>
      <c r="H814" s="7">
        <v>2.896801</v>
      </c>
      <c r="I814" s="7">
        <v>0</v>
      </c>
      <c r="J814" s="7">
        <v>2.896801</v>
      </c>
      <c r="K814" s="7">
        <v>3.2186680000000001</v>
      </c>
    </row>
    <row r="815" spans="1:11" x14ac:dyDescent="0.3">
      <c r="A815" s="30"/>
      <c r="B815" s="6" t="s">
        <v>86</v>
      </c>
      <c r="C815" s="13">
        <v>1</v>
      </c>
      <c r="D815" s="7">
        <v>15.475550999999999</v>
      </c>
      <c r="E815" s="7">
        <f t="shared" si="254"/>
        <v>13.927996</v>
      </c>
      <c r="F815" s="7">
        <f t="shared" si="255"/>
        <v>0</v>
      </c>
      <c r="G815" s="7">
        <f t="shared" si="256"/>
        <v>0</v>
      </c>
      <c r="H815" s="7">
        <v>13.927996</v>
      </c>
      <c r="I815" s="7">
        <v>6.783131</v>
      </c>
      <c r="J815" s="7">
        <v>7.1448650000000002</v>
      </c>
      <c r="K815" s="7">
        <v>15.475550999999999</v>
      </c>
    </row>
    <row r="816" spans="1:11" x14ac:dyDescent="0.3">
      <c r="A816" s="30"/>
      <c r="B816" s="6" t="s">
        <v>94</v>
      </c>
      <c r="C816" s="13">
        <v>1</v>
      </c>
      <c r="D816" s="7">
        <v>86.607842000000005</v>
      </c>
      <c r="E816" s="7">
        <f t="shared" si="254"/>
        <v>77.947057999999998</v>
      </c>
      <c r="F816" s="7">
        <f t="shared" si="255"/>
        <v>0</v>
      </c>
      <c r="G816" s="7">
        <f t="shared" si="256"/>
        <v>0</v>
      </c>
      <c r="H816" s="7">
        <v>77.947057999999998</v>
      </c>
      <c r="I816" s="7">
        <v>78.707464999999999</v>
      </c>
      <c r="J816" s="7">
        <v>0</v>
      </c>
      <c r="K816" s="7">
        <v>86.607842000000005</v>
      </c>
    </row>
    <row r="817" spans="1:11" x14ac:dyDescent="0.3">
      <c r="A817" s="30"/>
      <c r="B817" s="6" t="s">
        <v>100</v>
      </c>
      <c r="C817" s="13">
        <v>1</v>
      </c>
      <c r="D817" s="7">
        <v>52.868082999999999</v>
      </c>
      <c r="E817" s="7">
        <f t="shared" si="254"/>
        <v>47.581274999999998</v>
      </c>
      <c r="F817" s="7">
        <f t="shared" si="255"/>
        <v>0</v>
      </c>
      <c r="G817" s="7">
        <f t="shared" si="256"/>
        <v>0</v>
      </c>
      <c r="H817" s="7">
        <v>47.581274999999998</v>
      </c>
      <c r="I817" s="7">
        <v>52.868082999999999</v>
      </c>
      <c r="J817" s="7">
        <v>0</v>
      </c>
      <c r="K817" s="7">
        <v>52.868082999999999</v>
      </c>
    </row>
    <row r="818" spans="1:11" x14ac:dyDescent="0.3">
      <c r="A818" s="30"/>
      <c r="B818" s="6" t="s">
        <v>101</v>
      </c>
      <c r="C818" s="13">
        <v>1</v>
      </c>
      <c r="D818" s="7">
        <v>86.618547000000007</v>
      </c>
      <c r="E818" s="7">
        <f t="shared" si="254"/>
        <v>77.956692000000004</v>
      </c>
      <c r="F818" s="7">
        <f t="shared" si="255"/>
        <v>0</v>
      </c>
      <c r="G818" s="7">
        <f t="shared" si="256"/>
        <v>0</v>
      </c>
      <c r="H818" s="7">
        <v>77.956692000000004</v>
      </c>
      <c r="I818" s="7">
        <v>39.054037999999998</v>
      </c>
      <c r="J818" s="7">
        <v>38.902655000000003</v>
      </c>
      <c r="K818" s="7">
        <v>85.390898000000007</v>
      </c>
    </row>
    <row r="819" spans="1:11" x14ac:dyDescent="0.3">
      <c r="A819" s="30"/>
      <c r="B819" s="6" t="s">
        <v>103</v>
      </c>
      <c r="C819" s="13">
        <v>1</v>
      </c>
      <c r="D819" s="7">
        <v>245.30033299999999</v>
      </c>
      <c r="E819" s="7">
        <f t="shared" si="254"/>
        <v>220.77029899999999</v>
      </c>
      <c r="F819" s="7">
        <f t="shared" si="255"/>
        <v>0</v>
      </c>
      <c r="G819" s="7">
        <f t="shared" si="256"/>
        <v>0</v>
      </c>
      <c r="H819" s="7">
        <v>220.77029899999999</v>
      </c>
      <c r="I819" s="7">
        <v>13.02952</v>
      </c>
      <c r="J819" s="7">
        <v>207.740779</v>
      </c>
      <c r="K819" s="7">
        <v>240.57181199999999</v>
      </c>
    </row>
    <row r="820" spans="1:11" x14ac:dyDescent="0.3">
      <c r="A820" s="30"/>
      <c r="B820" s="6" t="s">
        <v>106</v>
      </c>
      <c r="C820" s="13">
        <v>1</v>
      </c>
      <c r="D820" s="7">
        <v>60.654342999999997</v>
      </c>
      <c r="E820" s="7">
        <f t="shared" si="254"/>
        <v>54.588909000000001</v>
      </c>
      <c r="F820" s="7">
        <f t="shared" si="255"/>
        <v>0</v>
      </c>
      <c r="G820" s="7">
        <f t="shared" si="256"/>
        <v>0</v>
      </c>
      <c r="H820" s="7">
        <v>54.588909000000001</v>
      </c>
      <c r="I820" s="7">
        <v>7.9903120000000003</v>
      </c>
      <c r="J820" s="7">
        <v>46.598596000000001</v>
      </c>
      <c r="K820" s="7">
        <v>59.977620999999999</v>
      </c>
    </row>
    <row r="821" spans="1:11" x14ac:dyDescent="0.3">
      <c r="A821" s="30"/>
      <c r="B821" s="6" t="s">
        <v>109</v>
      </c>
      <c r="C821" s="13">
        <v>1</v>
      </c>
      <c r="D821" s="7">
        <v>13.452788</v>
      </c>
      <c r="E821" s="7">
        <f t="shared" si="254"/>
        <v>12.10751</v>
      </c>
      <c r="F821" s="7">
        <f t="shared" si="255"/>
        <v>0</v>
      </c>
      <c r="G821" s="7">
        <f t="shared" si="256"/>
        <v>0</v>
      </c>
      <c r="H821" s="7">
        <v>12.10751</v>
      </c>
      <c r="I821" s="7">
        <v>7.1780010000000001</v>
      </c>
      <c r="J821" s="7">
        <v>4.9295090000000004</v>
      </c>
      <c r="K821" s="7">
        <v>12.731354</v>
      </c>
    </row>
    <row r="822" spans="1:11" x14ac:dyDescent="0.3">
      <c r="A822" s="30"/>
      <c r="B822" s="6" t="s">
        <v>111</v>
      </c>
      <c r="C822" s="13">
        <v>1</v>
      </c>
      <c r="D822" s="7">
        <v>132.416695</v>
      </c>
      <c r="E822" s="7">
        <f t="shared" si="254"/>
        <v>119.17502500000001</v>
      </c>
      <c r="F822" s="7">
        <f t="shared" si="255"/>
        <v>0</v>
      </c>
      <c r="G822" s="7">
        <f t="shared" si="256"/>
        <v>0</v>
      </c>
      <c r="H822" s="7">
        <v>119.17502500000001</v>
      </c>
      <c r="I822" s="7">
        <v>108.76242999999999</v>
      </c>
      <c r="J822" s="7">
        <v>10.412595</v>
      </c>
      <c r="K822" s="7">
        <v>127.33102</v>
      </c>
    </row>
    <row r="823" spans="1:11" x14ac:dyDescent="0.3">
      <c r="A823" s="30"/>
      <c r="B823" s="6" t="s">
        <v>114</v>
      </c>
      <c r="C823" s="13">
        <v>1</v>
      </c>
      <c r="D823" s="7">
        <v>282.06750399999999</v>
      </c>
      <c r="E823" s="7">
        <f t="shared" si="254"/>
        <v>253.86075299999999</v>
      </c>
      <c r="F823" s="7">
        <f t="shared" si="255"/>
        <v>0</v>
      </c>
      <c r="G823" s="7">
        <f t="shared" si="256"/>
        <v>0</v>
      </c>
      <c r="H823" s="7">
        <v>253.86075299999999</v>
      </c>
      <c r="I823" s="7">
        <v>76.162408999999997</v>
      </c>
      <c r="J823" s="7">
        <v>177.69834399999999</v>
      </c>
      <c r="K823" s="7">
        <v>278.15754700000002</v>
      </c>
    </row>
    <row r="824" spans="1:11" x14ac:dyDescent="0.3">
      <c r="A824" s="30"/>
      <c r="B824" s="6" t="s">
        <v>117</v>
      </c>
      <c r="C824" s="13">
        <v>1</v>
      </c>
      <c r="D824" s="7">
        <v>5.7638220000000002</v>
      </c>
      <c r="E824" s="7">
        <f t="shared" si="254"/>
        <v>5.1874399999999996</v>
      </c>
      <c r="F824" s="7">
        <f t="shared" si="255"/>
        <v>0</v>
      </c>
      <c r="G824" s="7">
        <f t="shared" si="256"/>
        <v>0</v>
      </c>
      <c r="H824" s="7">
        <v>5.1874399999999996</v>
      </c>
      <c r="I824" s="7">
        <v>5.7638220000000002</v>
      </c>
      <c r="J824" s="7">
        <v>0</v>
      </c>
      <c r="K824" s="7">
        <v>5.7638220000000002</v>
      </c>
    </row>
    <row r="825" spans="1:11" x14ac:dyDescent="0.3">
      <c r="A825" s="30"/>
      <c r="B825" s="6" t="s">
        <v>120</v>
      </c>
      <c r="C825" s="13">
        <v>1</v>
      </c>
      <c r="D825" s="7">
        <v>13.021769000000001</v>
      </c>
      <c r="E825" s="7">
        <f t="shared" si="254"/>
        <v>11.719593</v>
      </c>
      <c r="F825" s="7">
        <f t="shared" si="255"/>
        <v>0</v>
      </c>
      <c r="G825" s="7">
        <f t="shared" si="256"/>
        <v>0</v>
      </c>
      <c r="H825" s="7">
        <v>11.719593</v>
      </c>
      <c r="I825" s="7">
        <v>0</v>
      </c>
      <c r="J825" s="7">
        <v>11.719593</v>
      </c>
      <c r="K825" s="7">
        <v>13.02177</v>
      </c>
    </row>
    <row r="826" spans="1:11" x14ac:dyDescent="0.3">
      <c r="A826" s="30"/>
      <c r="B826" s="6" t="s">
        <v>122</v>
      </c>
      <c r="C826" s="13">
        <v>1</v>
      </c>
      <c r="D826" s="7">
        <v>4.399025</v>
      </c>
      <c r="E826" s="7">
        <f t="shared" si="254"/>
        <v>3.9591219999999998</v>
      </c>
      <c r="F826" s="7">
        <f t="shared" si="255"/>
        <v>0</v>
      </c>
      <c r="G826" s="7">
        <f t="shared" si="256"/>
        <v>0</v>
      </c>
      <c r="H826" s="7">
        <v>3.9591219999999998</v>
      </c>
      <c r="I826" s="7">
        <v>0</v>
      </c>
      <c r="J826" s="7">
        <v>3.9591219999999998</v>
      </c>
      <c r="K826" s="7">
        <v>4.399025</v>
      </c>
    </row>
    <row r="827" spans="1:11" x14ac:dyDescent="0.3">
      <c r="A827" s="14" t="str">
        <f>CONCATENATE(A809," Total")</f>
        <v>Willow Total</v>
      </c>
      <c r="B827" s="11"/>
      <c r="C827" s="25"/>
      <c r="D827" s="12">
        <f>SUM(D809:D826)</f>
        <v>1569.1354339999996</v>
      </c>
      <c r="E827" s="12">
        <f t="shared" ref="E827:K827" si="257">SUM(E809:E826)</f>
        <v>1412.22189</v>
      </c>
      <c r="F827" s="12">
        <f t="shared" si="257"/>
        <v>0</v>
      </c>
      <c r="G827" s="12">
        <f t="shared" si="257"/>
        <v>0</v>
      </c>
      <c r="H827" s="12">
        <f t="shared" si="257"/>
        <v>1412.22189</v>
      </c>
      <c r="I827" s="12">
        <f t="shared" si="257"/>
        <v>682.36927600000001</v>
      </c>
      <c r="J827" s="12">
        <f t="shared" si="257"/>
        <v>753.03437600000018</v>
      </c>
      <c r="K827" s="12">
        <f t="shared" si="257"/>
        <v>1548.0805809999999</v>
      </c>
    </row>
    <row r="828" spans="1:11" x14ac:dyDescent="0.3">
      <c r="A828" s="30" t="s">
        <v>87</v>
      </c>
      <c r="B828" s="6" t="s">
        <v>86</v>
      </c>
      <c r="C828" s="13">
        <v>1</v>
      </c>
      <c r="D828" s="7">
        <v>30.264707999999999</v>
      </c>
      <c r="E828" s="7">
        <f t="shared" ref="E828:E834" si="258">IF(C828=1,H828,0)</f>
        <v>27.238237999999999</v>
      </c>
      <c r="F828" s="7">
        <f t="shared" ref="F828:F834" si="259">IF(C828=2,H828,0)</f>
        <v>0</v>
      </c>
      <c r="G828" s="7">
        <f t="shared" ref="G828:G834" si="260">IF(C828=3,H828,0)</f>
        <v>0</v>
      </c>
      <c r="H828" s="7">
        <v>27.238237999999999</v>
      </c>
      <c r="I828" s="7">
        <v>27.479163</v>
      </c>
      <c r="J828" s="7">
        <v>0</v>
      </c>
      <c r="K828" s="7">
        <v>30.264707999999999</v>
      </c>
    </row>
    <row r="829" spans="1:11" x14ac:dyDescent="0.3">
      <c r="A829" s="30"/>
      <c r="B829" s="6" t="s">
        <v>88</v>
      </c>
      <c r="C829" s="13">
        <v>1</v>
      </c>
      <c r="D829" s="7">
        <v>24.801950999999999</v>
      </c>
      <c r="E829" s="7">
        <f t="shared" si="258"/>
        <v>22.321756000000001</v>
      </c>
      <c r="F829" s="7">
        <f t="shared" si="259"/>
        <v>0</v>
      </c>
      <c r="G829" s="7">
        <f t="shared" si="260"/>
        <v>0</v>
      </c>
      <c r="H829" s="7">
        <v>22.321756000000001</v>
      </c>
      <c r="I829" s="7">
        <v>0</v>
      </c>
      <c r="J829" s="7">
        <v>22.321756000000001</v>
      </c>
      <c r="K829" s="7">
        <v>24.538747000000001</v>
      </c>
    </row>
    <row r="830" spans="1:11" x14ac:dyDescent="0.3">
      <c r="A830" s="30"/>
      <c r="B830" s="6" t="s">
        <v>94</v>
      </c>
      <c r="C830" s="13">
        <v>1</v>
      </c>
      <c r="D830" s="7">
        <v>396.31115599999998</v>
      </c>
      <c r="E830" s="7">
        <f t="shared" si="258"/>
        <v>356.68004000000002</v>
      </c>
      <c r="F830" s="7">
        <f t="shared" si="259"/>
        <v>0</v>
      </c>
      <c r="G830" s="7">
        <f t="shared" si="260"/>
        <v>0</v>
      </c>
      <c r="H830" s="7">
        <v>356.68004000000002</v>
      </c>
      <c r="I830" s="7">
        <v>373.71198900000002</v>
      </c>
      <c r="J830" s="7">
        <v>0</v>
      </c>
      <c r="K830" s="7">
        <v>396.31115499999999</v>
      </c>
    </row>
    <row r="831" spans="1:11" x14ac:dyDescent="0.3">
      <c r="A831" s="30"/>
      <c r="B831" s="6" t="s">
        <v>97</v>
      </c>
      <c r="C831" s="13">
        <v>1</v>
      </c>
      <c r="D831" s="7">
        <v>59.884348000000003</v>
      </c>
      <c r="E831" s="7">
        <f t="shared" si="258"/>
        <v>53.895913</v>
      </c>
      <c r="F831" s="7">
        <f t="shared" si="259"/>
        <v>0</v>
      </c>
      <c r="G831" s="7">
        <f t="shared" si="260"/>
        <v>0</v>
      </c>
      <c r="H831" s="7">
        <v>53.895913</v>
      </c>
      <c r="I831" s="7">
        <v>0</v>
      </c>
      <c r="J831" s="7">
        <v>53.895913</v>
      </c>
      <c r="K831" s="7">
        <v>59.883938999999998</v>
      </c>
    </row>
    <row r="832" spans="1:11" x14ac:dyDescent="0.3">
      <c r="A832" s="30"/>
      <c r="B832" s="6" t="s">
        <v>101</v>
      </c>
      <c r="C832" s="13">
        <v>1</v>
      </c>
      <c r="D832" s="7">
        <v>469.56541600000003</v>
      </c>
      <c r="E832" s="7">
        <f t="shared" si="258"/>
        <v>422.60887400000001</v>
      </c>
      <c r="F832" s="7">
        <f t="shared" si="259"/>
        <v>0</v>
      </c>
      <c r="G832" s="7">
        <f t="shared" si="260"/>
        <v>0</v>
      </c>
      <c r="H832" s="7">
        <v>422.60887400000001</v>
      </c>
      <c r="I832" s="7">
        <v>160.625472</v>
      </c>
      <c r="J832" s="7">
        <v>261.98340200000001</v>
      </c>
      <c r="K832" s="7">
        <v>466.822834</v>
      </c>
    </row>
    <row r="833" spans="1:11" x14ac:dyDescent="0.3">
      <c r="A833" s="30"/>
      <c r="B833" s="6" t="s">
        <v>114</v>
      </c>
      <c r="C833" s="13">
        <v>1</v>
      </c>
      <c r="D833" s="7">
        <v>46.906294000000003</v>
      </c>
      <c r="E833" s="7">
        <f t="shared" si="258"/>
        <v>42.215665000000001</v>
      </c>
      <c r="F833" s="7">
        <f t="shared" si="259"/>
        <v>0</v>
      </c>
      <c r="G833" s="7">
        <f t="shared" si="260"/>
        <v>0</v>
      </c>
      <c r="H833" s="7">
        <v>42.215665000000001</v>
      </c>
      <c r="I833" s="7">
        <v>0</v>
      </c>
      <c r="J833" s="7">
        <v>42.215665000000001</v>
      </c>
      <c r="K833" s="7">
        <v>46.898294</v>
      </c>
    </row>
    <row r="834" spans="1:11" x14ac:dyDescent="0.3">
      <c r="A834" s="30"/>
      <c r="B834" s="6" t="s">
        <v>117</v>
      </c>
      <c r="C834" s="13">
        <v>1</v>
      </c>
      <c r="D834" s="7">
        <v>8.7886590000000009</v>
      </c>
      <c r="E834" s="7">
        <f t="shared" si="258"/>
        <v>7.9097929999999996</v>
      </c>
      <c r="F834" s="7">
        <f t="shared" si="259"/>
        <v>0</v>
      </c>
      <c r="G834" s="7">
        <f t="shared" si="260"/>
        <v>0</v>
      </c>
      <c r="H834" s="7">
        <v>7.9097929999999996</v>
      </c>
      <c r="I834" s="7">
        <v>4.449281</v>
      </c>
      <c r="J834" s="7">
        <v>3.4605109999999999</v>
      </c>
      <c r="K834" s="7">
        <v>8.7886579999999999</v>
      </c>
    </row>
    <row r="835" spans="1:11" x14ac:dyDescent="0.3">
      <c r="A835" s="14" t="str">
        <f>CONCATENATE(A828," Total")</f>
        <v>Willow - Alder Total</v>
      </c>
      <c r="B835" s="11"/>
      <c r="C835" s="25"/>
      <c r="D835" s="12">
        <f>SUM(D828:D834)</f>
        <v>1036.5225320000002</v>
      </c>
      <c r="E835" s="12">
        <f t="shared" ref="E835:K835" si="261">SUM(E828:E834)</f>
        <v>932.87027899999998</v>
      </c>
      <c r="F835" s="12">
        <f t="shared" si="261"/>
        <v>0</v>
      </c>
      <c r="G835" s="12">
        <f t="shared" si="261"/>
        <v>0</v>
      </c>
      <c r="H835" s="12">
        <f t="shared" si="261"/>
        <v>932.87027899999998</v>
      </c>
      <c r="I835" s="12">
        <f t="shared" si="261"/>
        <v>566.26590500000009</v>
      </c>
      <c r="J835" s="12">
        <f t="shared" si="261"/>
        <v>383.87724700000001</v>
      </c>
      <c r="K835" s="12">
        <f t="shared" si="261"/>
        <v>1033.508335</v>
      </c>
    </row>
    <row r="836" spans="1:11" x14ac:dyDescent="0.3">
      <c r="A836" s="30" t="s">
        <v>32</v>
      </c>
      <c r="B836" s="6" t="s">
        <v>18</v>
      </c>
      <c r="C836" s="13">
        <v>1</v>
      </c>
      <c r="D836" s="7">
        <v>5.6902119999999998</v>
      </c>
      <c r="E836" s="7">
        <f t="shared" ref="E836:E851" si="262">IF(C836=1,H836,0)</f>
        <v>5.1211909999999996</v>
      </c>
      <c r="F836" s="7">
        <f t="shared" ref="F836:F851" si="263">IF(C836=2,H836,0)</f>
        <v>0</v>
      </c>
      <c r="G836" s="7">
        <f t="shared" ref="G836:G851" si="264">IF(C836=3,H836,0)</f>
        <v>0</v>
      </c>
      <c r="H836" s="7">
        <v>5.1211909999999996</v>
      </c>
      <c r="I836" s="7">
        <v>0</v>
      </c>
      <c r="J836" s="7">
        <v>5.1211909999999996</v>
      </c>
      <c r="K836" s="7">
        <v>5.6902119999999998</v>
      </c>
    </row>
    <row r="837" spans="1:11" x14ac:dyDescent="0.3">
      <c r="A837" s="30"/>
      <c r="B837" s="6" t="s">
        <v>49</v>
      </c>
      <c r="C837" s="13">
        <v>1</v>
      </c>
      <c r="D837" s="7">
        <v>235.67717999999999</v>
      </c>
      <c r="E837" s="7">
        <f t="shared" si="262"/>
        <v>212.10946200000001</v>
      </c>
      <c r="F837" s="7">
        <f t="shared" si="263"/>
        <v>0</v>
      </c>
      <c r="G837" s="7">
        <f t="shared" si="264"/>
        <v>0</v>
      </c>
      <c r="H837" s="7">
        <v>212.10946200000001</v>
      </c>
      <c r="I837" s="7">
        <v>92.818016</v>
      </c>
      <c r="J837" s="7">
        <v>119.29144599999999</v>
      </c>
      <c r="K837" s="7">
        <v>234.80994799999999</v>
      </c>
    </row>
    <row r="838" spans="1:11" x14ac:dyDescent="0.3">
      <c r="A838" s="30"/>
      <c r="B838" s="6" t="s">
        <v>67</v>
      </c>
      <c r="C838" s="13">
        <v>1</v>
      </c>
      <c r="D838" s="7">
        <v>419.30335700000001</v>
      </c>
      <c r="E838" s="7">
        <f t="shared" si="262"/>
        <v>377.37302199999999</v>
      </c>
      <c r="F838" s="7">
        <f t="shared" si="263"/>
        <v>0</v>
      </c>
      <c r="G838" s="7">
        <f t="shared" si="264"/>
        <v>0</v>
      </c>
      <c r="H838" s="7">
        <v>377.37302199999999</v>
      </c>
      <c r="I838" s="7">
        <v>89.899578000000005</v>
      </c>
      <c r="J838" s="7">
        <v>287.47344299999997</v>
      </c>
      <c r="K838" s="7">
        <v>386.50376699999998</v>
      </c>
    </row>
    <row r="839" spans="1:11" x14ac:dyDescent="0.3">
      <c r="A839" s="30"/>
      <c r="B839" s="6" t="s">
        <v>71</v>
      </c>
      <c r="C839" s="13">
        <v>1</v>
      </c>
      <c r="D839" s="7">
        <v>226.43722500000001</v>
      </c>
      <c r="E839" s="7">
        <f t="shared" si="262"/>
        <v>203.79350199999999</v>
      </c>
      <c r="F839" s="7">
        <f t="shared" si="263"/>
        <v>0</v>
      </c>
      <c r="G839" s="7">
        <f t="shared" si="264"/>
        <v>0</v>
      </c>
      <c r="H839" s="7">
        <v>203.79350199999999</v>
      </c>
      <c r="I839" s="7">
        <v>92.734196999999995</v>
      </c>
      <c r="J839" s="7">
        <v>111.05930499999999</v>
      </c>
      <c r="K839" s="7">
        <v>225.275068</v>
      </c>
    </row>
    <row r="840" spans="1:11" x14ac:dyDescent="0.3">
      <c r="A840" s="30"/>
      <c r="B840" s="6" t="s">
        <v>76</v>
      </c>
      <c r="C840" s="13">
        <v>1</v>
      </c>
      <c r="D840" s="7">
        <v>48.735405</v>
      </c>
      <c r="E840" s="7">
        <f t="shared" si="262"/>
        <v>43.861863999999997</v>
      </c>
      <c r="F840" s="7">
        <f t="shared" si="263"/>
        <v>0</v>
      </c>
      <c r="G840" s="7">
        <f t="shared" si="264"/>
        <v>0</v>
      </c>
      <c r="H840" s="7">
        <v>43.861863999999997</v>
      </c>
      <c r="I840" s="7">
        <v>4.0582E-2</v>
      </c>
      <c r="J840" s="7">
        <v>43.821281999999997</v>
      </c>
      <c r="K840" s="7">
        <v>48.735405</v>
      </c>
    </row>
    <row r="841" spans="1:11" x14ac:dyDescent="0.3">
      <c r="A841" s="30"/>
      <c r="B841" s="6" t="s">
        <v>82</v>
      </c>
      <c r="C841" s="13">
        <v>1</v>
      </c>
      <c r="D841" s="7">
        <v>8.5044369999999994</v>
      </c>
      <c r="E841" s="7">
        <f t="shared" si="262"/>
        <v>7.653994</v>
      </c>
      <c r="F841" s="7">
        <f t="shared" si="263"/>
        <v>0</v>
      </c>
      <c r="G841" s="7">
        <f t="shared" si="264"/>
        <v>0</v>
      </c>
      <c r="H841" s="7">
        <v>7.653994</v>
      </c>
      <c r="I841" s="7">
        <v>4.5127199999999998</v>
      </c>
      <c r="J841" s="7">
        <v>3.1412740000000001</v>
      </c>
      <c r="K841" s="7">
        <v>8.5044369999999994</v>
      </c>
    </row>
    <row r="842" spans="1:11" x14ac:dyDescent="0.3">
      <c r="A842" s="30"/>
      <c r="B842" s="6" t="s">
        <v>94</v>
      </c>
      <c r="C842" s="13">
        <v>1</v>
      </c>
      <c r="D842" s="7">
        <v>170.862393</v>
      </c>
      <c r="E842" s="7">
        <f t="shared" si="262"/>
        <v>153.77615299999999</v>
      </c>
      <c r="F842" s="7">
        <f t="shared" si="263"/>
        <v>0</v>
      </c>
      <c r="G842" s="7">
        <f t="shared" si="264"/>
        <v>0</v>
      </c>
      <c r="H842" s="7">
        <v>153.77615299999999</v>
      </c>
      <c r="I842" s="7">
        <v>154.85412700000001</v>
      </c>
      <c r="J842" s="7">
        <v>0</v>
      </c>
      <c r="K842" s="7">
        <v>170.862393</v>
      </c>
    </row>
    <row r="843" spans="1:11" x14ac:dyDescent="0.3">
      <c r="A843" s="30"/>
      <c r="B843" s="6" t="s">
        <v>97</v>
      </c>
      <c r="C843" s="13">
        <v>1</v>
      </c>
      <c r="D843" s="7">
        <v>74.139594000000002</v>
      </c>
      <c r="E843" s="7">
        <f t="shared" si="262"/>
        <v>66.725634999999997</v>
      </c>
      <c r="F843" s="7">
        <f t="shared" si="263"/>
        <v>0</v>
      </c>
      <c r="G843" s="7">
        <f t="shared" si="264"/>
        <v>0</v>
      </c>
      <c r="H843" s="7">
        <v>66.725634999999997</v>
      </c>
      <c r="I843" s="7">
        <v>36.796599000000001</v>
      </c>
      <c r="J843" s="7">
        <v>29.929036</v>
      </c>
      <c r="K843" s="7">
        <v>74.139594000000002</v>
      </c>
    </row>
    <row r="844" spans="1:11" x14ac:dyDescent="0.3">
      <c r="A844" s="30"/>
      <c r="B844" s="6" t="s">
        <v>100</v>
      </c>
      <c r="C844" s="13">
        <v>1</v>
      </c>
      <c r="D844" s="7">
        <v>267.63598200000001</v>
      </c>
      <c r="E844" s="7">
        <f t="shared" si="262"/>
        <v>240.87238400000001</v>
      </c>
      <c r="F844" s="7">
        <f t="shared" si="263"/>
        <v>0</v>
      </c>
      <c r="G844" s="7">
        <f t="shared" si="264"/>
        <v>0</v>
      </c>
      <c r="H844" s="7">
        <v>240.87238400000001</v>
      </c>
      <c r="I844" s="7">
        <v>193.78979200000001</v>
      </c>
      <c r="J844" s="7">
        <v>47.082593000000003</v>
      </c>
      <c r="K844" s="7">
        <v>267.40998400000001</v>
      </c>
    </row>
    <row r="845" spans="1:11" x14ac:dyDescent="0.3">
      <c r="A845" s="30"/>
      <c r="B845" s="6" t="s">
        <v>101</v>
      </c>
      <c r="C845" s="13">
        <v>1</v>
      </c>
      <c r="D845" s="7">
        <v>202.53589700000001</v>
      </c>
      <c r="E845" s="7">
        <f t="shared" si="262"/>
        <v>182.282308</v>
      </c>
      <c r="F845" s="7">
        <f t="shared" si="263"/>
        <v>0</v>
      </c>
      <c r="G845" s="7">
        <f t="shared" si="264"/>
        <v>0</v>
      </c>
      <c r="H845" s="7">
        <v>182.282308</v>
      </c>
      <c r="I845" s="7">
        <v>165.68489199999999</v>
      </c>
      <c r="J845" s="7">
        <v>16.597415999999999</v>
      </c>
      <c r="K845" s="7">
        <v>202.53589600000001</v>
      </c>
    </row>
    <row r="846" spans="1:11" x14ac:dyDescent="0.3">
      <c r="A846" s="30"/>
      <c r="B846" s="6" t="s">
        <v>103</v>
      </c>
      <c r="C846" s="13">
        <v>1</v>
      </c>
      <c r="D846" s="7">
        <v>166.295717</v>
      </c>
      <c r="E846" s="7">
        <f t="shared" si="262"/>
        <v>149.666146</v>
      </c>
      <c r="F846" s="7">
        <f t="shared" si="263"/>
        <v>0</v>
      </c>
      <c r="G846" s="7">
        <f t="shared" si="264"/>
        <v>0</v>
      </c>
      <c r="H846" s="7">
        <v>149.666146</v>
      </c>
      <c r="I846" s="7">
        <v>15.921431999999999</v>
      </c>
      <c r="J846" s="7">
        <v>133.74471399999999</v>
      </c>
      <c r="K846" s="7">
        <v>161.619336</v>
      </c>
    </row>
    <row r="847" spans="1:11" x14ac:dyDescent="0.3">
      <c r="A847" s="30"/>
      <c r="B847" s="6" t="s">
        <v>106</v>
      </c>
      <c r="C847" s="13">
        <v>1</v>
      </c>
      <c r="D847" s="7">
        <v>24.335677</v>
      </c>
      <c r="E847" s="7">
        <f t="shared" si="262"/>
        <v>21.902108999999999</v>
      </c>
      <c r="F847" s="7">
        <f t="shared" si="263"/>
        <v>0</v>
      </c>
      <c r="G847" s="7">
        <f t="shared" si="264"/>
        <v>0</v>
      </c>
      <c r="H847" s="7">
        <v>21.902108999999999</v>
      </c>
      <c r="I847" s="7">
        <v>1.9307049999999999</v>
      </c>
      <c r="J847" s="7">
        <v>19.971404</v>
      </c>
      <c r="K847" s="7">
        <v>23.555596000000001</v>
      </c>
    </row>
    <row r="848" spans="1:11" x14ac:dyDescent="0.3">
      <c r="A848" s="30"/>
      <c r="B848" s="6" t="s">
        <v>111</v>
      </c>
      <c r="C848" s="13">
        <v>1</v>
      </c>
      <c r="D848" s="7">
        <v>447.15667000000002</v>
      </c>
      <c r="E848" s="7">
        <f t="shared" si="262"/>
        <v>402.44100300000002</v>
      </c>
      <c r="F848" s="7">
        <f t="shared" si="263"/>
        <v>0</v>
      </c>
      <c r="G848" s="7">
        <f t="shared" si="264"/>
        <v>0</v>
      </c>
      <c r="H848" s="7">
        <v>402.44100300000002</v>
      </c>
      <c r="I848" s="7">
        <v>222.532904</v>
      </c>
      <c r="J848" s="7">
        <v>179.90809899999999</v>
      </c>
      <c r="K848" s="7">
        <v>422.14254099999999</v>
      </c>
    </row>
    <row r="849" spans="1:11" x14ac:dyDescent="0.3">
      <c r="A849" s="30"/>
      <c r="B849" s="6" t="s">
        <v>114</v>
      </c>
      <c r="C849" s="13">
        <v>1</v>
      </c>
      <c r="D849" s="7">
        <v>144.33274900000001</v>
      </c>
      <c r="E849" s="7">
        <f t="shared" si="262"/>
        <v>129.899474</v>
      </c>
      <c r="F849" s="7">
        <f t="shared" si="263"/>
        <v>0</v>
      </c>
      <c r="G849" s="7">
        <f t="shared" si="264"/>
        <v>0</v>
      </c>
      <c r="H849" s="7">
        <v>129.899474</v>
      </c>
      <c r="I849" s="7">
        <v>54.165134000000002</v>
      </c>
      <c r="J849" s="7">
        <v>75.734340000000003</v>
      </c>
      <c r="K849" s="7">
        <v>143.71898300000001</v>
      </c>
    </row>
    <row r="850" spans="1:11" x14ac:dyDescent="0.3">
      <c r="A850" s="30"/>
      <c r="B850" s="6" t="s">
        <v>117</v>
      </c>
      <c r="C850" s="13">
        <v>1</v>
      </c>
      <c r="D850" s="7">
        <v>4.7514159999999999</v>
      </c>
      <c r="E850" s="7">
        <f t="shared" si="262"/>
        <v>4.2762739999999999</v>
      </c>
      <c r="F850" s="7">
        <f t="shared" si="263"/>
        <v>0</v>
      </c>
      <c r="G850" s="7">
        <f t="shared" si="264"/>
        <v>0</v>
      </c>
      <c r="H850" s="7">
        <v>4.2762739999999999</v>
      </c>
      <c r="I850" s="7">
        <v>0</v>
      </c>
      <c r="J850" s="7">
        <v>4.2762739999999999</v>
      </c>
      <c r="K850" s="7">
        <v>4.7514159999999999</v>
      </c>
    </row>
    <row r="851" spans="1:11" x14ac:dyDescent="0.3">
      <c r="A851" s="30"/>
      <c r="B851" s="6" t="s">
        <v>118</v>
      </c>
      <c r="C851" s="13">
        <v>1</v>
      </c>
      <c r="D851" s="7">
        <v>0.15026700000000001</v>
      </c>
      <c r="E851" s="7">
        <f t="shared" si="262"/>
        <v>0.13524</v>
      </c>
      <c r="F851" s="7">
        <f t="shared" si="263"/>
        <v>0</v>
      </c>
      <c r="G851" s="7">
        <f t="shared" si="264"/>
        <v>0</v>
      </c>
      <c r="H851" s="7">
        <v>0.13524</v>
      </c>
      <c r="I851" s="7">
        <v>0</v>
      </c>
      <c r="J851" s="7">
        <v>0.13524</v>
      </c>
      <c r="K851" s="7">
        <v>0.15026700000000001</v>
      </c>
    </row>
    <row r="852" spans="1:11" x14ac:dyDescent="0.3">
      <c r="A852" s="14" t="str">
        <f>CONCATENATE(A836," Total")</f>
        <v>Willow (Shrub) Total</v>
      </c>
      <c r="B852" s="11"/>
      <c r="C852" s="25"/>
      <c r="D852" s="16">
        <f>SUM(D836:D851)</f>
        <v>2446.5441780000001</v>
      </c>
      <c r="E852" s="16">
        <f t="shared" ref="E852:K852" si="265">SUM(E836:E851)</f>
        <v>2201.8897609999999</v>
      </c>
      <c r="F852" s="16">
        <f t="shared" si="265"/>
        <v>0</v>
      </c>
      <c r="G852" s="16">
        <f t="shared" si="265"/>
        <v>0</v>
      </c>
      <c r="H852" s="16">
        <f t="shared" si="265"/>
        <v>2201.8897609999999</v>
      </c>
      <c r="I852" s="16">
        <f t="shared" si="265"/>
        <v>1125.6806779999999</v>
      </c>
      <c r="J852" s="16">
        <f t="shared" si="265"/>
        <v>1077.287057</v>
      </c>
      <c r="K852" s="16">
        <f t="shared" si="265"/>
        <v>2380.4048430000003</v>
      </c>
    </row>
  </sheetData>
  <sortState ref="A57:K785">
    <sortCondition ref="A57:A785"/>
    <sortCondition ref="B57:B785"/>
    <sortCondition ref="C57:C785"/>
  </sortState>
  <mergeCells count="78">
    <mergeCell ref="A836:A851"/>
    <mergeCell ref="A629:A641"/>
    <mergeCell ref="A643:A661"/>
    <mergeCell ref="A663:A681"/>
    <mergeCell ref="A683:A690"/>
    <mergeCell ref="A692:A699"/>
    <mergeCell ref="A703:A708"/>
    <mergeCell ref="A730:A751"/>
    <mergeCell ref="A755:A756"/>
    <mergeCell ref="A758:A786"/>
    <mergeCell ref="A790:A801"/>
    <mergeCell ref="A803:A807"/>
    <mergeCell ref="A809:A826"/>
    <mergeCell ref="A828:A834"/>
    <mergeCell ref="A449:A452"/>
    <mergeCell ref="A454:A464"/>
    <mergeCell ref="A538:A551"/>
    <mergeCell ref="A553:A582"/>
    <mergeCell ref="A584:A589"/>
    <mergeCell ref="A293:A313"/>
    <mergeCell ref="A118:A125"/>
    <mergeCell ref="A127:A132"/>
    <mergeCell ref="A134:A140"/>
    <mergeCell ref="A144:A163"/>
    <mergeCell ref="A165:A194"/>
    <mergeCell ref="A198:A219"/>
    <mergeCell ref="A223:A230"/>
    <mergeCell ref="A232:A233"/>
    <mergeCell ref="A235:A254"/>
    <mergeCell ref="A256:A261"/>
    <mergeCell ref="A263:A267"/>
    <mergeCell ref="A269:A276"/>
    <mergeCell ref="A280:A291"/>
    <mergeCell ref="J1:J2"/>
    <mergeCell ref="K1:K2"/>
    <mergeCell ref="E1:G1"/>
    <mergeCell ref="A12:A17"/>
    <mergeCell ref="A19:A21"/>
    <mergeCell ref="H1:H2"/>
    <mergeCell ref="I1:I2"/>
    <mergeCell ref="A23:A44"/>
    <mergeCell ref="C1:C2"/>
    <mergeCell ref="B1:B2"/>
    <mergeCell ref="A1:A2"/>
    <mergeCell ref="D1:D2"/>
    <mergeCell ref="A3:A4"/>
    <mergeCell ref="A6:A10"/>
    <mergeCell ref="A483:A493"/>
    <mergeCell ref="A495:A507"/>
    <mergeCell ref="A343:A356"/>
    <mergeCell ref="A358:A366"/>
    <mergeCell ref="A315:A319"/>
    <mergeCell ref="A321:A341"/>
    <mergeCell ref="A466:A481"/>
    <mergeCell ref="A368:A383"/>
    <mergeCell ref="A385:A389"/>
    <mergeCell ref="A391:A395"/>
    <mergeCell ref="A397:A401"/>
    <mergeCell ref="A403:A404"/>
    <mergeCell ref="A406:A422"/>
    <mergeCell ref="A424:A432"/>
    <mergeCell ref="A434:A437"/>
    <mergeCell ref="A439:A447"/>
    <mergeCell ref="A710:A724"/>
    <mergeCell ref="A609:A615"/>
    <mergeCell ref="A617:A627"/>
    <mergeCell ref="A511:A518"/>
    <mergeCell ref="A522:A524"/>
    <mergeCell ref="A526:A536"/>
    <mergeCell ref="A593:A597"/>
    <mergeCell ref="A599:A607"/>
    <mergeCell ref="A90:A107"/>
    <mergeCell ref="A109:A114"/>
    <mergeCell ref="A87:A88"/>
    <mergeCell ref="A46:A49"/>
    <mergeCell ref="A51:A55"/>
    <mergeCell ref="A57:A64"/>
    <mergeCell ref="A66:A8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opLeftCell="A25" workbookViewId="0">
      <selection activeCell="F8" sqref="F8"/>
    </sheetView>
  </sheetViews>
  <sheetFormatPr defaultRowHeight="14.4" x14ac:dyDescent="0.3"/>
  <cols>
    <col min="1" max="1" width="29.109375" bestFit="1" customWidth="1"/>
    <col min="2" max="2" width="11.109375" bestFit="1" customWidth="1"/>
    <col min="3" max="4" width="7.88671875" bestFit="1" customWidth="1"/>
    <col min="5" max="6" width="8.88671875" bestFit="1" customWidth="1"/>
    <col min="7" max="7" width="11" bestFit="1" customWidth="1"/>
    <col min="8" max="8" width="8.77734375" bestFit="1" customWidth="1"/>
    <col min="9" max="9" width="10.5546875" bestFit="1" customWidth="1"/>
  </cols>
  <sheetData>
    <row r="1" spans="1:9" ht="14.4" customHeight="1" x14ac:dyDescent="0.3">
      <c r="A1" s="32" t="s">
        <v>3</v>
      </c>
      <c r="B1" s="33" t="s">
        <v>4</v>
      </c>
      <c r="C1" s="33" t="s">
        <v>159</v>
      </c>
      <c r="D1" s="33"/>
      <c r="E1" s="33"/>
      <c r="F1" s="33" t="s">
        <v>5</v>
      </c>
      <c r="G1" s="33" t="s">
        <v>125</v>
      </c>
      <c r="H1" s="33" t="s">
        <v>6</v>
      </c>
      <c r="I1" s="33" t="s">
        <v>126</v>
      </c>
    </row>
    <row r="2" spans="1:9" ht="27.6" x14ac:dyDescent="0.3">
      <c r="A2" s="32"/>
      <c r="B2" s="33"/>
      <c r="C2" s="22" t="s">
        <v>160</v>
      </c>
      <c r="D2" s="22" t="s">
        <v>161</v>
      </c>
      <c r="E2" s="22" t="s">
        <v>162</v>
      </c>
      <c r="F2" s="33"/>
      <c r="G2" s="33"/>
      <c r="H2" s="33"/>
      <c r="I2" s="33"/>
    </row>
    <row r="3" spans="1:9" x14ac:dyDescent="0.3">
      <c r="A3" s="26" t="s">
        <v>165</v>
      </c>
      <c r="B3" s="27">
        <v>66875.351569999999</v>
      </c>
      <c r="C3" s="27"/>
      <c r="D3" s="27"/>
      <c r="E3" s="27"/>
      <c r="F3" s="27">
        <v>33437.675786</v>
      </c>
      <c r="G3" s="27">
        <v>27341.904376999999</v>
      </c>
      <c r="H3" s="27">
        <v>8657.8681880000004</v>
      </c>
      <c r="I3" s="27">
        <v>54643.829921999997</v>
      </c>
    </row>
    <row r="4" spans="1:9" x14ac:dyDescent="0.3">
      <c r="A4" s="26" t="s">
        <v>164</v>
      </c>
      <c r="B4" s="27">
        <v>40.801900000000003</v>
      </c>
      <c r="C4" s="27">
        <v>16.11675</v>
      </c>
      <c r="D4" s="27">
        <v>17.1708</v>
      </c>
      <c r="E4" s="27">
        <v>0</v>
      </c>
      <c r="F4" s="27">
        <v>33.287549999999996</v>
      </c>
      <c r="G4" s="27">
        <v>9.8934800000000003</v>
      </c>
      <c r="H4" s="27">
        <v>23.394070000000003</v>
      </c>
      <c r="I4" s="27">
        <v>39.688309000000004</v>
      </c>
    </row>
    <row r="5" spans="1:9" x14ac:dyDescent="0.3">
      <c r="A5" s="26" t="s">
        <v>19</v>
      </c>
      <c r="B5" s="27">
        <v>627.59430500000008</v>
      </c>
      <c r="C5" s="27">
        <v>88.587705999999997</v>
      </c>
      <c r="D5" s="27">
        <v>396.87264000000005</v>
      </c>
      <c r="E5" s="27">
        <v>0</v>
      </c>
      <c r="F5" s="27">
        <v>485.46034600000002</v>
      </c>
      <c r="G5" s="27">
        <v>210.97059100000001</v>
      </c>
      <c r="H5" s="27">
        <v>274.489756</v>
      </c>
      <c r="I5" s="27">
        <v>587.87775699999997</v>
      </c>
    </row>
    <row r="6" spans="1:9" x14ac:dyDescent="0.3">
      <c r="A6" s="26" t="s">
        <v>69</v>
      </c>
      <c r="B6" s="27">
        <v>285.27890600000001</v>
      </c>
      <c r="C6" s="27">
        <v>255.75355300000001</v>
      </c>
      <c r="D6" s="27">
        <v>0.83121999999999996</v>
      </c>
      <c r="E6" s="27">
        <v>0</v>
      </c>
      <c r="F6" s="27">
        <v>256.58477299999998</v>
      </c>
      <c r="G6" s="27">
        <v>44.181985999999995</v>
      </c>
      <c r="H6" s="27">
        <v>212.40278500000002</v>
      </c>
      <c r="I6" s="27">
        <v>264.58691800000003</v>
      </c>
    </row>
    <row r="7" spans="1:9" x14ac:dyDescent="0.3">
      <c r="A7" s="26" t="s">
        <v>20</v>
      </c>
      <c r="B7" s="27">
        <v>6284.2390329999998</v>
      </c>
      <c r="C7" s="27">
        <v>0</v>
      </c>
      <c r="D7" s="27">
        <v>4713.1792780000005</v>
      </c>
      <c r="E7" s="27">
        <v>0</v>
      </c>
      <c r="F7" s="27">
        <v>4713.1792780000005</v>
      </c>
      <c r="G7" s="27">
        <v>1695.2427740000001</v>
      </c>
      <c r="H7" s="27">
        <v>3053.6954330000003</v>
      </c>
      <c r="I7" s="27">
        <v>5578.484383</v>
      </c>
    </row>
    <row r="8" spans="1:9" x14ac:dyDescent="0.3">
      <c r="A8" s="26" t="s">
        <v>50</v>
      </c>
      <c r="B8" s="27">
        <v>332.26227799999998</v>
      </c>
      <c r="C8" s="27">
        <v>0</v>
      </c>
      <c r="D8" s="27">
        <v>249.196708</v>
      </c>
      <c r="E8" s="27">
        <v>0</v>
      </c>
      <c r="F8" s="27">
        <v>249.196708</v>
      </c>
      <c r="G8" s="27">
        <v>298.80060399999996</v>
      </c>
      <c r="H8" s="27">
        <v>1.0307490000000001</v>
      </c>
      <c r="I8" s="27">
        <v>318.79553099999998</v>
      </c>
    </row>
    <row r="9" spans="1:9" x14ac:dyDescent="0.3">
      <c r="A9" s="26" t="s">
        <v>51</v>
      </c>
      <c r="B9" s="27">
        <v>6946.8970790000003</v>
      </c>
      <c r="C9" s="27">
        <v>3258.3287830000004</v>
      </c>
      <c r="D9" s="27">
        <v>2494.898823</v>
      </c>
      <c r="E9" s="27">
        <v>0</v>
      </c>
      <c r="F9" s="27">
        <v>5753.2276060000004</v>
      </c>
      <c r="G9" s="27">
        <v>4213.8731960000005</v>
      </c>
      <c r="H9" s="27">
        <v>2058.827871</v>
      </c>
      <c r="I9" s="27">
        <v>6728.9530190000005</v>
      </c>
    </row>
    <row r="10" spans="1:9" x14ac:dyDescent="0.3">
      <c r="A10" s="26" t="s">
        <v>52</v>
      </c>
      <c r="B10" s="27">
        <v>4277.8061030000008</v>
      </c>
      <c r="C10" s="27">
        <v>2400.1127229999997</v>
      </c>
      <c r="D10" s="27">
        <v>1208.26064</v>
      </c>
      <c r="E10" s="27">
        <v>0</v>
      </c>
      <c r="F10" s="27">
        <v>3608.3733629999997</v>
      </c>
      <c r="G10" s="27">
        <v>775.57594700000004</v>
      </c>
      <c r="H10" s="27">
        <v>2834.7030810000001</v>
      </c>
      <c r="I10" s="27">
        <v>3952.1384280000002</v>
      </c>
    </row>
    <row r="11" spans="1:9" x14ac:dyDescent="0.3">
      <c r="A11" s="26" t="s">
        <v>21</v>
      </c>
      <c r="B11" s="27">
        <v>189203.418584</v>
      </c>
      <c r="C11" s="27">
        <v>1060.002109</v>
      </c>
      <c r="D11" s="27">
        <v>6808.3523999999998</v>
      </c>
      <c r="E11" s="27">
        <v>89473.917631999997</v>
      </c>
      <c r="F11" s="27">
        <v>97342.272141000009</v>
      </c>
      <c r="G11" s="27">
        <v>74743.599201999998</v>
      </c>
      <c r="H11" s="27">
        <v>26574.698647000005</v>
      </c>
      <c r="I11" s="27">
        <v>138676.02855599998</v>
      </c>
    </row>
    <row r="12" spans="1:9" x14ac:dyDescent="0.3">
      <c r="A12" s="26" t="s">
        <v>95</v>
      </c>
      <c r="B12" s="27">
        <v>16.388891999999998</v>
      </c>
      <c r="C12" s="27">
        <v>0</v>
      </c>
      <c r="D12" s="27">
        <v>12.291668999999999</v>
      </c>
      <c r="E12" s="27">
        <v>0</v>
      </c>
      <c r="F12" s="27">
        <v>12.291668999999999</v>
      </c>
      <c r="G12" s="27">
        <v>11.706358999999999</v>
      </c>
      <c r="H12" s="27">
        <v>2.2192479999999999</v>
      </c>
      <c r="I12" s="27">
        <v>16.388891999999998</v>
      </c>
    </row>
    <row r="13" spans="1:9" x14ac:dyDescent="0.3">
      <c r="A13" s="26" t="s">
        <v>53</v>
      </c>
      <c r="B13" s="27">
        <v>47464.332834000001</v>
      </c>
      <c r="C13" s="27">
        <v>5.7782410000000004</v>
      </c>
      <c r="D13" s="27">
        <v>12651.196324</v>
      </c>
      <c r="E13" s="27">
        <v>15294.825400000002</v>
      </c>
      <c r="F13" s="27">
        <v>27951.799965000002</v>
      </c>
      <c r="G13" s="27">
        <v>28349.136459000001</v>
      </c>
      <c r="H13" s="27">
        <v>6148.5083770000001</v>
      </c>
      <c r="I13" s="27">
        <v>43154.887578999995</v>
      </c>
    </row>
    <row r="14" spans="1:9" x14ac:dyDescent="0.3">
      <c r="A14" s="26" t="s">
        <v>74</v>
      </c>
      <c r="B14" s="27">
        <v>110.124908</v>
      </c>
      <c r="C14" s="27">
        <v>0</v>
      </c>
      <c r="D14" s="27">
        <v>82.593682000000001</v>
      </c>
      <c r="E14" s="27">
        <v>0</v>
      </c>
      <c r="F14" s="27">
        <v>82.593682000000001</v>
      </c>
      <c r="G14" s="27">
        <v>41.441630000000004</v>
      </c>
      <c r="H14" s="27">
        <v>41.152049999999996</v>
      </c>
      <c r="I14" s="27">
        <v>108.29785000000001</v>
      </c>
    </row>
    <row r="15" spans="1:9" x14ac:dyDescent="0.3">
      <c r="A15" s="26" t="s">
        <v>83</v>
      </c>
      <c r="B15" s="27">
        <v>190.68884399999999</v>
      </c>
      <c r="C15" s="27">
        <v>0</v>
      </c>
      <c r="D15" s="27">
        <v>143.01663300000001</v>
      </c>
      <c r="E15" s="27">
        <v>0</v>
      </c>
      <c r="F15" s="27">
        <v>143.01663300000001</v>
      </c>
      <c r="G15" s="27">
        <v>190.68884399999999</v>
      </c>
      <c r="H15" s="27">
        <v>0</v>
      </c>
      <c r="I15" s="27">
        <v>190.68884399999999</v>
      </c>
    </row>
    <row r="16" spans="1:9" x14ac:dyDescent="0.3">
      <c r="A16" s="26" t="s">
        <v>78</v>
      </c>
      <c r="B16" s="27">
        <v>37398.622198000005</v>
      </c>
      <c r="C16" s="27">
        <v>718.21868900000004</v>
      </c>
      <c r="D16" s="27">
        <v>4761.4904339999994</v>
      </c>
      <c r="E16" s="27">
        <v>15125.973760000001</v>
      </c>
      <c r="F16" s="27">
        <v>20605.682883000005</v>
      </c>
      <c r="G16" s="27">
        <v>22411.438283</v>
      </c>
      <c r="H16" s="27">
        <v>1428.1569750000001</v>
      </c>
      <c r="I16" s="27">
        <v>32559.837778999998</v>
      </c>
    </row>
    <row r="17" spans="1:9" x14ac:dyDescent="0.3">
      <c r="A17" s="26" t="s">
        <v>34</v>
      </c>
      <c r="B17" s="27">
        <v>254.67160699999999</v>
      </c>
      <c r="C17" s="27">
        <v>229.20444700000002</v>
      </c>
      <c r="D17" s="27">
        <v>0</v>
      </c>
      <c r="E17" s="27">
        <v>0</v>
      </c>
      <c r="F17" s="27">
        <v>229.20444700000002</v>
      </c>
      <c r="G17" s="27">
        <v>99.817243000000005</v>
      </c>
      <c r="H17" s="27">
        <v>134.759964</v>
      </c>
      <c r="I17" s="27">
        <v>250.07082500000001</v>
      </c>
    </row>
    <row r="18" spans="1:9" x14ac:dyDescent="0.3">
      <c r="A18" s="26" t="s">
        <v>79</v>
      </c>
      <c r="B18" s="27">
        <v>7179.6348790000002</v>
      </c>
      <c r="C18" s="27">
        <v>149.550093</v>
      </c>
      <c r="D18" s="27">
        <v>5260.1010809999998</v>
      </c>
      <c r="E18" s="27">
        <v>0</v>
      </c>
      <c r="F18" s="27">
        <v>5409.6511739999996</v>
      </c>
      <c r="G18" s="27">
        <v>2034.3675050000002</v>
      </c>
      <c r="H18" s="27">
        <v>3381.5621139999998</v>
      </c>
      <c r="I18" s="27">
        <v>6119.9681150000006</v>
      </c>
    </row>
    <row r="19" spans="1:9" x14ac:dyDescent="0.3">
      <c r="A19" s="26" t="s">
        <v>35</v>
      </c>
      <c r="B19" s="27">
        <v>5075.7840109999997</v>
      </c>
      <c r="C19" s="27">
        <v>0</v>
      </c>
      <c r="D19" s="27">
        <v>3806.8380090000001</v>
      </c>
      <c r="E19" s="27">
        <v>0</v>
      </c>
      <c r="F19" s="27">
        <v>3806.8380090000001</v>
      </c>
      <c r="G19" s="27">
        <v>541.91962699999999</v>
      </c>
      <c r="H19" s="27">
        <v>3264.9183819999998</v>
      </c>
      <c r="I19" s="27">
        <v>4374.4263979999996</v>
      </c>
    </row>
    <row r="20" spans="1:9" x14ac:dyDescent="0.3">
      <c r="A20" s="26" t="s">
        <v>36</v>
      </c>
      <c r="B20" s="27">
        <v>96022.66367899999</v>
      </c>
      <c r="C20" s="27">
        <v>448.056918</v>
      </c>
      <c r="D20" s="27">
        <v>22029.341886000002</v>
      </c>
      <c r="E20" s="27">
        <v>33076.183404999996</v>
      </c>
      <c r="F20" s="27">
        <v>55553.582208999993</v>
      </c>
      <c r="G20" s="27">
        <v>47844.093401999991</v>
      </c>
      <c r="H20" s="27">
        <v>9073.5776509999996</v>
      </c>
      <c r="I20" s="27">
        <v>78169.287892000008</v>
      </c>
    </row>
    <row r="21" spans="1:9" x14ac:dyDescent="0.3">
      <c r="A21" s="26" t="s">
        <v>8</v>
      </c>
      <c r="B21" s="27">
        <v>228278.59105599998</v>
      </c>
      <c r="C21" s="27">
        <v>30.528459000000002</v>
      </c>
      <c r="D21" s="27">
        <v>20931.214228000001</v>
      </c>
      <c r="E21" s="27">
        <v>100168.19245500001</v>
      </c>
      <c r="F21" s="27">
        <v>121129.935142</v>
      </c>
      <c r="G21" s="27">
        <v>104336.526148</v>
      </c>
      <c r="H21" s="27">
        <v>25421.040582999998</v>
      </c>
      <c r="I21" s="27">
        <v>175305.05002899998</v>
      </c>
    </row>
    <row r="22" spans="1:9" x14ac:dyDescent="0.3">
      <c r="A22" s="26" t="s">
        <v>96</v>
      </c>
      <c r="B22" s="27">
        <v>4.7632839999999996</v>
      </c>
      <c r="C22" s="27">
        <v>0</v>
      </c>
      <c r="D22" s="27">
        <v>3.5724629999999999</v>
      </c>
      <c r="E22" s="27">
        <v>0</v>
      </c>
      <c r="F22" s="27">
        <v>3.5724629999999999</v>
      </c>
      <c r="G22" s="27">
        <v>4.7632839999999996</v>
      </c>
      <c r="H22" s="27">
        <v>0</v>
      </c>
      <c r="I22" s="27">
        <v>4.7632839999999996</v>
      </c>
    </row>
    <row r="23" spans="1:9" x14ac:dyDescent="0.3">
      <c r="A23" s="26" t="s">
        <v>22</v>
      </c>
      <c r="B23" s="27">
        <v>59588.162237000011</v>
      </c>
      <c r="C23" s="27">
        <v>0</v>
      </c>
      <c r="D23" s="27">
        <v>31598.346992999992</v>
      </c>
      <c r="E23" s="27">
        <v>8728.5164550000009</v>
      </c>
      <c r="F23" s="27">
        <v>40326.863448000004</v>
      </c>
      <c r="G23" s="27">
        <v>29852.887997999998</v>
      </c>
      <c r="H23" s="27">
        <v>13159.656738000003</v>
      </c>
      <c r="I23" s="27">
        <v>46384.184957999998</v>
      </c>
    </row>
    <row r="24" spans="1:9" x14ac:dyDescent="0.3">
      <c r="A24" s="26" t="s">
        <v>104</v>
      </c>
      <c r="B24" s="27">
        <v>2.2514150000000002</v>
      </c>
      <c r="C24" s="27">
        <v>2.0262739999999999</v>
      </c>
      <c r="D24" s="27">
        <v>0</v>
      </c>
      <c r="E24" s="27">
        <v>0</v>
      </c>
      <c r="F24" s="27">
        <v>2.0262739999999999</v>
      </c>
      <c r="G24" s="27">
        <v>0</v>
      </c>
      <c r="H24" s="27">
        <v>2.0262739999999999</v>
      </c>
      <c r="I24" s="27">
        <v>2.2514150000000002</v>
      </c>
    </row>
    <row r="25" spans="1:9" x14ac:dyDescent="0.3">
      <c r="A25" s="26" t="s">
        <v>9</v>
      </c>
      <c r="B25" s="27">
        <v>58999.825185999995</v>
      </c>
      <c r="C25" s="27">
        <v>13407.629643</v>
      </c>
      <c r="D25" s="27">
        <v>33076.844187999995</v>
      </c>
      <c r="E25" s="27">
        <v>0</v>
      </c>
      <c r="F25" s="27">
        <v>46484.473830999996</v>
      </c>
      <c r="G25" s="27">
        <v>37665.302761999999</v>
      </c>
      <c r="H25" s="27">
        <v>12208.380624000001</v>
      </c>
      <c r="I25" s="27">
        <v>52896.476178000004</v>
      </c>
    </row>
    <row r="26" spans="1:9" x14ac:dyDescent="0.3">
      <c r="A26" s="26" t="s">
        <v>80</v>
      </c>
      <c r="B26" s="27">
        <v>258.14789999999999</v>
      </c>
      <c r="C26" s="27">
        <v>232.33311</v>
      </c>
      <c r="D26" s="27">
        <v>0</v>
      </c>
      <c r="E26" s="27">
        <v>0</v>
      </c>
      <c r="F26" s="27">
        <v>232.33311</v>
      </c>
      <c r="G26" s="27">
        <v>66.724688999999998</v>
      </c>
      <c r="H26" s="27">
        <v>172.28089</v>
      </c>
      <c r="I26" s="27">
        <v>258.14789999999999</v>
      </c>
    </row>
    <row r="27" spans="1:9" x14ac:dyDescent="0.3">
      <c r="A27" s="26" t="s">
        <v>10</v>
      </c>
      <c r="B27" s="27">
        <v>61684.111611</v>
      </c>
      <c r="C27" s="27">
        <v>0</v>
      </c>
      <c r="D27" s="27">
        <v>22327.671464999999</v>
      </c>
      <c r="E27" s="27">
        <v>15956.941494999999</v>
      </c>
      <c r="F27" s="27">
        <v>38284.612960000006</v>
      </c>
      <c r="G27" s="27">
        <v>44026.420628</v>
      </c>
      <c r="H27" s="27">
        <v>5130.1394400000008</v>
      </c>
      <c r="I27" s="27">
        <v>57509.126829999994</v>
      </c>
    </row>
    <row r="28" spans="1:9" x14ac:dyDescent="0.3">
      <c r="A28" s="26" t="s">
        <v>37</v>
      </c>
      <c r="B28" s="27">
        <v>9564.7179460000007</v>
      </c>
      <c r="C28" s="27">
        <v>26.643744000000002</v>
      </c>
      <c r="D28" s="27">
        <v>7151.3353399999996</v>
      </c>
      <c r="E28" s="27">
        <v>0</v>
      </c>
      <c r="F28" s="27">
        <v>7177.9790839999996</v>
      </c>
      <c r="G28" s="27">
        <v>3453.303578</v>
      </c>
      <c r="H28" s="27">
        <v>3726.1751260000001</v>
      </c>
      <c r="I28" s="27">
        <v>7919.6078529999995</v>
      </c>
    </row>
    <row r="29" spans="1:9" x14ac:dyDescent="0.3">
      <c r="A29" s="26" t="s">
        <v>54</v>
      </c>
      <c r="B29" s="27">
        <v>678.64284699999996</v>
      </c>
      <c r="C29" s="27">
        <v>561.54273499999999</v>
      </c>
      <c r="D29" s="27">
        <v>41.029855999999995</v>
      </c>
      <c r="E29" s="27">
        <v>0</v>
      </c>
      <c r="F29" s="27">
        <v>602.57259099999999</v>
      </c>
      <c r="G29" s="27">
        <v>410.68954300000007</v>
      </c>
      <c r="H29" s="27">
        <v>205.25442900000002</v>
      </c>
      <c r="I29" s="27">
        <v>651.17845100000011</v>
      </c>
    </row>
    <row r="30" spans="1:9" x14ac:dyDescent="0.3">
      <c r="A30" s="26" t="s">
        <v>38</v>
      </c>
      <c r="B30" s="27">
        <v>1133.140404</v>
      </c>
      <c r="C30" s="27">
        <v>1019.8263629999999</v>
      </c>
      <c r="D30" s="27">
        <v>0</v>
      </c>
      <c r="E30" s="27">
        <v>0</v>
      </c>
      <c r="F30" s="27">
        <v>1019.8263629999999</v>
      </c>
      <c r="G30" s="27">
        <v>46.566383999999999</v>
      </c>
      <c r="H30" s="27">
        <v>973.25997999999993</v>
      </c>
      <c r="I30" s="27">
        <v>1130.0672630000001</v>
      </c>
    </row>
    <row r="31" spans="1:9" x14ac:dyDescent="0.3">
      <c r="A31" s="26" t="s">
        <v>115</v>
      </c>
      <c r="B31" s="27">
        <v>195.62701300000001</v>
      </c>
      <c r="C31" s="27">
        <v>176.064312</v>
      </c>
      <c r="D31" s="27">
        <v>0</v>
      </c>
      <c r="E31" s="27">
        <v>0</v>
      </c>
      <c r="F31" s="27">
        <v>176.064312</v>
      </c>
      <c r="G31" s="27">
        <v>45.283638000000003</v>
      </c>
      <c r="H31" s="27">
        <v>130.780674</v>
      </c>
      <c r="I31" s="27">
        <v>195.48439300000001</v>
      </c>
    </row>
    <row r="32" spans="1:9" x14ac:dyDescent="0.3">
      <c r="A32" s="26" t="s">
        <v>39</v>
      </c>
      <c r="B32" s="27">
        <v>32408.628385999997</v>
      </c>
      <c r="C32" s="27">
        <v>324.70343000000003</v>
      </c>
      <c r="D32" s="27">
        <v>24035.8851</v>
      </c>
      <c r="E32" s="27">
        <v>0</v>
      </c>
      <c r="F32" s="27">
        <v>24360.588530000001</v>
      </c>
      <c r="G32" s="27">
        <v>13474.084568000002</v>
      </c>
      <c r="H32" s="27">
        <v>10931.201155999999</v>
      </c>
      <c r="I32" s="27">
        <v>26145.896472999997</v>
      </c>
    </row>
    <row r="33" spans="1:9" x14ac:dyDescent="0.3">
      <c r="A33" s="26" t="s">
        <v>23</v>
      </c>
      <c r="B33" s="27">
        <v>278152.33687</v>
      </c>
      <c r="C33" s="27">
        <v>0</v>
      </c>
      <c r="D33" s="27">
        <v>11798.738353000001</v>
      </c>
      <c r="E33" s="27">
        <v>131210.34286899999</v>
      </c>
      <c r="F33" s="27">
        <v>143009.08122199995</v>
      </c>
      <c r="G33" s="27">
        <v>63059.769323</v>
      </c>
      <c r="H33" s="27">
        <v>79968.397180999993</v>
      </c>
      <c r="I33" s="27">
        <v>188115.59572800004</v>
      </c>
    </row>
    <row r="34" spans="1:9" x14ac:dyDescent="0.3">
      <c r="A34" s="26" t="s">
        <v>40</v>
      </c>
      <c r="B34" s="27">
        <v>9030.1144410000015</v>
      </c>
      <c r="C34" s="27">
        <v>0</v>
      </c>
      <c r="D34" s="27">
        <v>6772.5858309999994</v>
      </c>
      <c r="E34" s="27">
        <v>0</v>
      </c>
      <c r="F34" s="27">
        <v>6772.5858309999994</v>
      </c>
      <c r="G34" s="27">
        <v>4921.6537009999993</v>
      </c>
      <c r="H34" s="27">
        <v>2125.8421739999999</v>
      </c>
      <c r="I34" s="27">
        <v>7883.0831469999994</v>
      </c>
    </row>
    <row r="35" spans="1:9" x14ac:dyDescent="0.3">
      <c r="A35" s="26" t="s">
        <v>24</v>
      </c>
      <c r="B35" s="27">
        <v>276375.47353800002</v>
      </c>
      <c r="C35" s="27">
        <v>0</v>
      </c>
      <c r="D35" s="27">
        <v>9784.0664949999991</v>
      </c>
      <c r="E35" s="27">
        <v>131665.02577100002</v>
      </c>
      <c r="F35" s="27">
        <v>141449.09226599999</v>
      </c>
      <c r="G35" s="27">
        <v>87226.304832999987</v>
      </c>
      <c r="H35" s="27">
        <v>57041.507181999994</v>
      </c>
      <c r="I35" s="27">
        <v>194169.07685800001</v>
      </c>
    </row>
    <row r="36" spans="1:9" x14ac:dyDescent="0.3">
      <c r="A36" s="26" t="s">
        <v>55</v>
      </c>
      <c r="B36" s="27">
        <v>239.99735100000004</v>
      </c>
      <c r="C36" s="27">
        <v>0</v>
      </c>
      <c r="D36" s="27">
        <v>179.99801200000002</v>
      </c>
      <c r="E36" s="27">
        <v>0</v>
      </c>
      <c r="F36" s="27">
        <v>179.99801200000002</v>
      </c>
      <c r="G36" s="27">
        <v>153.68208800000002</v>
      </c>
      <c r="H36" s="27">
        <v>55.540025999999997</v>
      </c>
      <c r="I36" s="27">
        <v>231.34200100000004</v>
      </c>
    </row>
    <row r="37" spans="1:9" x14ac:dyDescent="0.3">
      <c r="A37" s="26" t="s">
        <v>75</v>
      </c>
      <c r="B37" s="27">
        <v>13157.473393</v>
      </c>
      <c r="C37" s="27">
        <v>10173.390959</v>
      </c>
      <c r="D37" s="27">
        <v>1390.2792449999999</v>
      </c>
      <c r="E37" s="27">
        <v>0</v>
      </c>
      <c r="F37" s="27">
        <v>11563.670204</v>
      </c>
      <c r="G37" s="27">
        <v>6822.9284149999994</v>
      </c>
      <c r="H37" s="27">
        <v>4810.2328379999999</v>
      </c>
      <c r="I37" s="27">
        <v>12286.274578999999</v>
      </c>
    </row>
    <row r="38" spans="1:9" x14ac:dyDescent="0.3">
      <c r="A38" s="26" t="s">
        <v>41</v>
      </c>
      <c r="B38" s="27">
        <v>144739.78649899998</v>
      </c>
      <c r="C38" s="27">
        <v>0</v>
      </c>
      <c r="D38" s="27">
        <v>31490.192165</v>
      </c>
      <c r="E38" s="27">
        <v>51376.431805999993</v>
      </c>
      <c r="F38" s="27">
        <v>82866.623970999994</v>
      </c>
      <c r="G38" s="27">
        <v>47232.086765</v>
      </c>
      <c r="H38" s="27">
        <v>36559.975547999995</v>
      </c>
      <c r="I38" s="27">
        <v>110110.84446800002</v>
      </c>
    </row>
    <row r="39" spans="1:9" x14ac:dyDescent="0.3">
      <c r="A39" s="26" t="s">
        <v>89</v>
      </c>
      <c r="B39" s="27">
        <v>1549.241454</v>
      </c>
      <c r="C39" s="27">
        <v>0</v>
      </c>
      <c r="D39" s="27">
        <v>1161.93109</v>
      </c>
      <c r="E39" s="27">
        <v>0</v>
      </c>
      <c r="F39" s="27">
        <v>1161.93109</v>
      </c>
      <c r="G39" s="27">
        <v>77.754099999999994</v>
      </c>
      <c r="H39" s="27">
        <v>1089.5685859999999</v>
      </c>
      <c r="I39" s="27">
        <v>1379.080843</v>
      </c>
    </row>
    <row r="40" spans="1:9" x14ac:dyDescent="0.3">
      <c r="A40" s="26" t="s">
        <v>81</v>
      </c>
      <c r="B40" s="27">
        <v>265.07539700000001</v>
      </c>
      <c r="C40" s="27">
        <v>0</v>
      </c>
      <c r="D40" s="27">
        <v>198.80654700000002</v>
      </c>
      <c r="E40" s="27">
        <v>0</v>
      </c>
      <c r="F40" s="27">
        <v>198.80654700000002</v>
      </c>
      <c r="G40" s="27">
        <v>110.31911500000001</v>
      </c>
      <c r="H40" s="27">
        <v>98.800718000000003</v>
      </c>
      <c r="I40" s="27">
        <v>265.07539700000001</v>
      </c>
    </row>
    <row r="41" spans="1:9" x14ac:dyDescent="0.3">
      <c r="A41" s="26" t="s">
        <v>42</v>
      </c>
      <c r="B41" s="27">
        <v>9715.0201659999984</v>
      </c>
      <c r="C41" s="27">
        <v>8743.5181490000014</v>
      </c>
      <c r="D41" s="27">
        <v>0</v>
      </c>
      <c r="E41" s="27">
        <v>0</v>
      </c>
      <c r="F41" s="27">
        <v>8743.5181490000014</v>
      </c>
      <c r="G41" s="27">
        <v>5602.3647289999999</v>
      </c>
      <c r="H41" s="27">
        <v>3233.8533069999999</v>
      </c>
      <c r="I41" s="27">
        <v>9714.8439710000002</v>
      </c>
    </row>
    <row r="42" spans="1:9" x14ac:dyDescent="0.3">
      <c r="A42" s="26" t="s">
        <v>90</v>
      </c>
      <c r="B42" s="27">
        <v>445.09007199999996</v>
      </c>
      <c r="C42" s="27">
        <v>0</v>
      </c>
      <c r="D42" s="27">
        <v>333.81755399999997</v>
      </c>
      <c r="E42" s="27">
        <v>0</v>
      </c>
      <c r="F42" s="27">
        <v>333.81755399999997</v>
      </c>
      <c r="G42" s="27">
        <v>328.03549199999998</v>
      </c>
      <c r="H42" s="27">
        <v>57.432177000000003</v>
      </c>
      <c r="I42" s="27">
        <v>393.75353700000005</v>
      </c>
    </row>
    <row r="43" spans="1:9" x14ac:dyDescent="0.3">
      <c r="A43" s="26" t="s">
        <v>11</v>
      </c>
      <c r="B43" s="27">
        <v>91953.59240899999</v>
      </c>
      <c r="C43" s="27">
        <v>0</v>
      </c>
      <c r="D43" s="27">
        <v>37026.586620000002</v>
      </c>
      <c r="E43" s="27">
        <v>21292.405125000001</v>
      </c>
      <c r="F43" s="27">
        <v>58318.991744999992</v>
      </c>
      <c r="G43" s="27">
        <v>44555.244960999997</v>
      </c>
      <c r="H43" s="27">
        <v>17566.715846999999</v>
      </c>
      <c r="I43" s="27">
        <v>74414.305939999991</v>
      </c>
    </row>
    <row r="44" spans="1:9" x14ac:dyDescent="0.3">
      <c r="A44" s="26" t="s">
        <v>56</v>
      </c>
      <c r="B44" s="27">
        <v>38176.676224000003</v>
      </c>
      <c r="C44" s="27">
        <v>0</v>
      </c>
      <c r="D44" s="27">
        <v>4437.6853080000001</v>
      </c>
      <c r="E44" s="27">
        <v>16129.881239</v>
      </c>
      <c r="F44" s="27">
        <v>20567.566547000002</v>
      </c>
      <c r="G44" s="27">
        <v>10221.545846999999</v>
      </c>
      <c r="H44" s="27">
        <v>10346.020700000001</v>
      </c>
      <c r="I44" s="27">
        <v>25197.556217999998</v>
      </c>
    </row>
    <row r="45" spans="1:9" x14ac:dyDescent="0.3">
      <c r="A45" s="26" t="s">
        <v>57</v>
      </c>
      <c r="B45" s="27">
        <v>103.83597100000001</v>
      </c>
      <c r="C45" s="27">
        <v>0</v>
      </c>
      <c r="D45" s="27">
        <v>77.876979000000006</v>
      </c>
      <c r="E45" s="27">
        <v>0</v>
      </c>
      <c r="F45" s="27">
        <v>77.876979000000006</v>
      </c>
      <c r="G45" s="27">
        <v>72.746097999999989</v>
      </c>
      <c r="H45" s="27">
        <v>5.6049990000000003</v>
      </c>
      <c r="I45" s="27">
        <v>102.702718</v>
      </c>
    </row>
    <row r="46" spans="1:9" x14ac:dyDescent="0.3">
      <c r="A46" s="26" t="s">
        <v>58</v>
      </c>
      <c r="B46" s="27">
        <v>2571.1133810000001</v>
      </c>
      <c r="C46" s="27">
        <v>530.53842199999997</v>
      </c>
      <c r="D46" s="27">
        <v>0</v>
      </c>
      <c r="E46" s="27">
        <v>990.81312299999991</v>
      </c>
      <c r="F46" s="27">
        <v>1521.3515449999998</v>
      </c>
      <c r="G46" s="27">
        <v>1879.264404</v>
      </c>
      <c r="H46" s="27">
        <v>400.258579</v>
      </c>
      <c r="I46" s="27">
        <v>2467.1258270000003</v>
      </c>
    </row>
    <row r="47" spans="1:9" x14ac:dyDescent="0.3">
      <c r="A47" s="26" t="s">
        <v>59</v>
      </c>
      <c r="B47" s="27">
        <v>2127.540438</v>
      </c>
      <c r="C47" s="27">
        <v>0</v>
      </c>
      <c r="D47" s="27">
        <v>1595.6553289999997</v>
      </c>
      <c r="E47" s="27">
        <v>0</v>
      </c>
      <c r="F47" s="27">
        <v>1595.6553289999997</v>
      </c>
      <c r="G47" s="27">
        <v>1404.3666320000002</v>
      </c>
      <c r="H47" s="27">
        <v>274.61360400000001</v>
      </c>
      <c r="I47" s="27">
        <v>1946.4147580000001</v>
      </c>
    </row>
    <row r="48" spans="1:9" x14ac:dyDescent="0.3">
      <c r="A48" s="26" t="s">
        <v>60</v>
      </c>
      <c r="B48" s="27">
        <v>37602.627826999997</v>
      </c>
      <c r="C48" s="27">
        <v>1404.766746</v>
      </c>
      <c r="D48" s="27">
        <v>27031.331916000003</v>
      </c>
      <c r="E48" s="27">
        <v>0</v>
      </c>
      <c r="F48" s="27">
        <v>28436.098662000004</v>
      </c>
      <c r="G48" s="27">
        <v>5439.591140999999</v>
      </c>
      <c r="H48" s="27">
        <v>22996.507519999999</v>
      </c>
      <c r="I48" s="27">
        <v>30603.851325999996</v>
      </c>
    </row>
    <row r="49" spans="1:9" x14ac:dyDescent="0.3">
      <c r="A49" s="26" t="s">
        <v>61</v>
      </c>
      <c r="B49" s="27">
        <v>163488.79677799999</v>
      </c>
      <c r="C49" s="27">
        <v>0</v>
      </c>
      <c r="D49" s="27">
        <v>12996.445264000002</v>
      </c>
      <c r="E49" s="27">
        <v>73080.101548000006</v>
      </c>
      <c r="F49" s="27">
        <v>86076.546812000015</v>
      </c>
      <c r="G49" s="27">
        <v>73016.99008399999</v>
      </c>
      <c r="H49" s="27">
        <v>27625.999207000001</v>
      </c>
      <c r="I49" s="27">
        <v>126987.02822399999</v>
      </c>
    </row>
    <row r="50" spans="1:9" x14ac:dyDescent="0.3">
      <c r="A50" s="26" t="s">
        <v>26</v>
      </c>
      <c r="B50" s="27">
        <v>1927.475989</v>
      </c>
      <c r="C50" s="27">
        <v>811.64830500000005</v>
      </c>
      <c r="D50" s="27">
        <v>769.23340400000006</v>
      </c>
      <c r="E50" s="27">
        <v>0</v>
      </c>
      <c r="F50" s="27">
        <v>1580.881709</v>
      </c>
      <c r="G50" s="27">
        <v>848.33229200000005</v>
      </c>
      <c r="H50" s="27">
        <v>740.23765600000002</v>
      </c>
      <c r="I50" s="27">
        <v>1773.1924579999995</v>
      </c>
    </row>
    <row r="51" spans="1:9" x14ac:dyDescent="0.3">
      <c r="A51" s="26" t="s">
        <v>12</v>
      </c>
      <c r="B51" s="27">
        <v>1335.9876840000002</v>
      </c>
      <c r="C51" s="27">
        <v>854.304529</v>
      </c>
      <c r="D51" s="27">
        <v>290.07032199999998</v>
      </c>
      <c r="E51" s="27">
        <v>0</v>
      </c>
      <c r="F51" s="27">
        <v>1144.374851</v>
      </c>
      <c r="G51" s="27">
        <v>963.9123350000001</v>
      </c>
      <c r="H51" s="27">
        <v>221.53262599999999</v>
      </c>
      <c r="I51" s="27">
        <v>1286.8217259999999</v>
      </c>
    </row>
    <row r="52" spans="1:9" x14ac:dyDescent="0.3">
      <c r="A52" s="26" t="s">
        <v>112</v>
      </c>
      <c r="B52" s="27">
        <v>48.428007999999998</v>
      </c>
      <c r="C52" s="27">
        <v>0</v>
      </c>
      <c r="D52" s="27">
        <v>36.321005999999997</v>
      </c>
      <c r="E52" s="27">
        <v>0</v>
      </c>
      <c r="F52" s="27">
        <v>36.321005999999997</v>
      </c>
      <c r="G52" s="27">
        <v>0</v>
      </c>
      <c r="H52" s="27">
        <v>36.321005999999997</v>
      </c>
      <c r="I52" s="27">
        <v>45.092590000000001</v>
      </c>
    </row>
    <row r="53" spans="1:9" x14ac:dyDescent="0.3">
      <c r="A53" s="26" t="s">
        <v>43</v>
      </c>
      <c r="B53" s="27">
        <v>3197.0968949999997</v>
      </c>
      <c r="C53" s="27">
        <v>1283.1364700000001</v>
      </c>
      <c r="D53" s="27">
        <v>1328.5422800000001</v>
      </c>
      <c r="E53" s="27">
        <v>0</v>
      </c>
      <c r="F53" s="27">
        <v>2611.67875</v>
      </c>
      <c r="G53" s="27">
        <v>1734.7086759999997</v>
      </c>
      <c r="H53" s="27">
        <v>1026.2584529999999</v>
      </c>
      <c r="I53" s="27">
        <v>2980.2608749999999</v>
      </c>
    </row>
    <row r="54" spans="1:9" x14ac:dyDescent="0.3">
      <c r="A54" s="26" t="s">
        <v>116</v>
      </c>
      <c r="B54" s="27">
        <v>113.469195</v>
      </c>
      <c r="C54" s="27">
        <v>102.122275</v>
      </c>
      <c r="D54" s="27">
        <v>0</v>
      </c>
      <c r="E54" s="27">
        <v>0</v>
      </c>
      <c r="F54" s="27">
        <v>102.122275</v>
      </c>
      <c r="G54" s="27">
        <v>113.469195</v>
      </c>
      <c r="H54" s="27">
        <v>0</v>
      </c>
      <c r="I54" s="27">
        <v>113.469195</v>
      </c>
    </row>
    <row r="55" spans="1:9" x14ac:dyDescent="0.3">
      <c r="A55" s="26" t="s">
        <v>62</v>
      </c>
      <c r="B55" s="27">
        <v>173.381336</v>
      </c>
      <c r="C55" s="27">
        <v>93.623993999999996</v>
      </c>
      <c r="D55" s="27">
        <v>52.016007000000002</v>
      </c>
      <c r="E55" s="27">
        <v>0</v>
      </c>
      <c r="F55" s="27">
        <v>145.64000099999998</v>
      </c>
      <c r="G55" s="27">
        <v>102.831705</v>
      </c>
      <c r="H55" s="27">
        <v>47.549204000000003</v>
      </c>
      <c r="I55" s="27">
        <v>170.85298499999999</v>
      </c>
    </row>
    <row r="56" spans="1:9" x14ac:dyDescent="0.3">
      <c r="A56" s="26" t="s">
        <v>13</v>
      </c>
      <c r="B56" s="27">
        <v>119730.50342200001</v>
      </c>
      <c r="C56" s="27">
        <v>1606.0706560000001</v>
      </c>
      <c r="D56" s="27">
        <v>5592.0257069999998</v>
      </c>
      <c r="E56" s="27">
        <v>55244.973096999995</v>
      </c>
      <c r="F56" s="27">
        <v>62443.069459999999</v>
      </c>
      <c r="G56" s="27">
        <v>53170.297164999996</v>
      </c>
      <c r="H56" s="27">
        <v>9457.5032519999986</v>
      </c>
      <c r="I56" s="27">
        <v>95911.534614999997</v>
      </c>
    </row>
    <row r="57" spans="1:9" x14ac:dyDescent="0.3">
      <c r="A57" s="26" t="s">
        <v>63</v>
      </c>
      <c r="B57" s="27">
        <v>173831.584539</v>
      </c>
      <c r="C57" s="27">
        <v>4107.0285060000006</v>
      </c>
      <c r="D57" s="27">
        <v>10308.899891999999</v>
      </c>
      <c r="E57" s="27">
        <v>77761.509839000006</v>
      </c>
      <c r="F57" s="27">
        <v>92177.43823699998</v>
      </c>
      <c r="G57" s="27">
        <v>63606.571675000007</v>
      </c>
      <c r="H57" s="27">
        <v>31957.708301000002</v>
      </c>
      <c r="I57" s="27">
        <v>134546.59025199999</v>
      </c>
    </row>
    <row r="58" spans="1:9" x14ac:dyDescent="0.3">
      <c r="A58" s="26" t="s">
        <v>27</v>
      </c>
      <c r="B58" s="27">
        <v>8482.1961540000011</v>
      </c>
      <c r="C58" s="27">
        <v>7633.9765399999997</v>
      </c>
      <c r="D58" s="27">
        <v>0</v>
      </c>
      <c r="E58" s="27">
        <v>0</v>
      </c>
      <c r="F58" s="27">
        <v>7633.9765399999997</v>
      </c>
      <c r="G58" s="27">
        <v>3632.5288970000011</v>
      </c>
      <c r="H58" s="27">
        <v>4007.9547780000003</v>
      </c>
      <c r="I58" s="27">
        <v>8219.9615179999983</v>
      </c>
    </row>
    <row r="59" spans="1:9" x14ac:dyDescent="0.3">
      <c r="A59" s="26" t="s">
        <v>44</v>
      </c>
      <c r="B59" s="27">
        <v>493.17809299999999</v>
      </c>
      <c r="C59" s="27">
        <v>443.86028299999998</v>
      </c>
      <c r="D59" s="27">
        <v>0</v>
      </c>
      <c r="E59" s="27">
        <v>0</v>
      </c>
      <c r="F59" s="27">
        <v>443.86028299999998</v>
      </c>
      <c r="G59" s="27">
        <v>118.05717300000002</v>
      </c>
      <c r="H59" s="27">
        <v>325.80310999999995</v>
      </c>
      <c r="I59" s="27">
        <v>456.721722</v>
      </c>
    </row>
    <row r="60" spans="1:9" x14ac:dyDescent="0.3">
      <c r="A60" s="26" t="s">
        <v>110</v>
      </c>
      <c r="B60" s="27">
        <v>10.946837</v>
      </c>
      <c r="C60" s="27">
        <v>0</v>
      </c>
      <c r="D60" s="27">
        <v>8.2101279999999992</v>
      </c>
      <c r="E60" s="27">
        <v>0</v>
      </c>
      <c r="F60" s="27">
        <v>8.2101279999999992</v>
      </c>
      <c r="G60" s="27">
        <v>10.946837</v>
      </c>
      <c r="H60" s="27">
        <v>0</v>
      </c>
      <c r="I60" s="27">
        <v>10.946837</v>
      </c>
    </row>
    <row r="61" spans="1:9" x14ac:dyDescent="0.3">
      <c r="A61" s="26" t="s">
        <v>45</v>
      </c>
      <c r="B61" s="27">
        <v>2970.8006660000001</v>
      </c>
      <c r="C61" s="27">
        <v>2673.7205989999998</v>
      </c>
      <c r="D61" s="27">
        <v>0</v>
      </c>
      <c r="E61" s="27">
        <v>0</v>
      </c>
      <c r="F61" s="27">
        <v>2673.7205989999998</v>
      </c>
      <c r="G61" s="27">
        <v>2318.576591</v>
      </c>
      <c r="H61" s="27">
        <v>528.49993500000005</v>
      </c>
      <c r="I61" s="27">
        <v>2905.6541769999999</v>
      </c>
    </row>
    <row r="62" spans="1:9" x14ac:dyDescent="0.3">
      <c r="A62" s="26" t="s">
        <v>46</v>
      </c>
      <c r="B62" s="27">
        <v>9251.7174799999993</v>
      </c>
      <c r="C62" s="27">
        <v>0</v>
      </c>
      <c r="D62" s="27">
        <v>6938.7881090000001</v>
      </c>
      <c r="E62" s="27">
        <v>0</v>
      </c>
      <c r="F62" s="27">
        <v>6938.7881090000001</v>
      </c>
      <c r="G62" s="27">
        <v>3129.9764599999999</v>
      </c>
      <c r="H62" s="27">
        <v>3809.6549010000003</v>
      </c>
      <c r="I62" s="27">
        <v>7738.4347189999999</v>
      </c>
    </row>
    <row r="63" spans="1:9" x14ac:dyDescent="0.3">
      <c r="A63" s="26" t="s">
        <v>47</v>
      </c>
      <c r="B63" s="27">
        <v>1067.8685599999999</v>
      </c>
      <c r="C63" s="27">
        <v>961.08170399999995</v>
      </c>
      <c r="D63" s="27">
        <v>0</v>
      </c>
      <c r="E63" s="27">
        <v>0</v>
      </c>
      <c r="F63" s="27">
        <v>961.08170399999995</v>
      </c>
      <c r="G63" s="27">
        <v>800.96041000000002</v>
      </c>
      <c r="H63" s="27">
        <v>168.22301999999999</v>
      </c>
      <c r="I63" s="27">
        <v>1067.3669070000001</v>
      </c>
    </row>
    <row r="64" spans="1:9" x14ac:dyDescent="0.3">
      <c r="A64" s="26" t="s">
        <v>48</v>
      </c>
      <c r="B64" s="27">
        <v>40019.546462999999</v>
      </c>
      <c r="C64" s="27">
        <v>11637.34605</v>
      </c>
      <c r="D64" s="27">
        <v>20316.871472999999</v>
      </c>
      <c r="E64" s="27">
        <v>0</v>
      </c>
      <c r="F64" s="27">
        <v>31954.217522999999</v>
      </c>
      <c r="G64" s="27">
        <v>19992.670553999997</v>
      </c>
      <c r="H64" s="27">
        <v>12002.177001</v>
      </c>
      <c r="I64" s="27">
        <v>38286.719395</v>
      </c>
    </row>
    <row r="65" spans="1:9" x14ac:dyDescent="0.3">
      <c r="A65" s="26" t="s">
        <v>14</v>
      </c>
      <c r="B65" s="27">
        <v>7858.1211949999997</v>
      </c>
      <c r="C65" s="27">
        <v>7072.3090750000001</v>
      </c>
      <c r="D65" s="27">
        <v>0</v>
      </c>
      <c r="E65" s="27">
        <v>0</v>
      </c>
      <c r="F65" s="27">
        <v>7072.3090750000001</v>
      </c>
      <c r="G65" s="27">
        <v>3526.2477980000003</v>
      </c>
      <c r="H65" s="27">
        <v>3551.528487</v>
      </c>
      <c r="I65" s="27">
        <v>7542.5879700000005</v>
      </c>
    </row>
    <row r="66" spans="1:9" x14ac:dyDescent="0.3">
      <c r="A66" s="26" t="s">
        <v>15</v>
      </c>
      <c r="B66" s="27">
        <v>16472.395311000004</v>
      </c>
      <c r="C66" s="27">
        <v>14825.155783</v>
      </c>
      <c r="D66" s="27">
        <v>0</v>
      </c>
      <c r="E66" s="27">
        <v>0</v>
      </c>
      <c r="F66" s="27">
        <v>14825.155783</v>
      </c>
      <c r="G66" s="27">
        <v>7561.1317519999993</v>
      </c>
      <c r="H66" s="27">
        <v>7264.2351250000002</v>
      </c>
      <c r="I66" s="27">
        <v>15341.346593000002</v>
      </c>
    </row>
    <row r="67" spans="1:9" x14ac:dyDescent="0.3">
      <c r="A67" s="26" t="s">
        <v>16</v>
      </c>
      <c r="B67" s="27">
        <v>14865.122461999999</v>
      </c>
      <c r="C67" s="27">
        <v>13378.610213</v>
      </c>
      <c r="D67" s="27">
        <v>0</v>
      </c>
      <c r="E67" s="27">
        <v>0</v>
      </c>
      <c r="F67" s="27">
        <v>13378.610213</v>
      </c>
      <c r="G67" s="27">
        <v>5145.2121980000011</v>
      </c>
      <c r="H67" s="27">
        <v>8251.4871419999999</v>
      </c>
      <c r="I67" s="27">
        <v>13854.510110000001</v>
      </c>
    </row>
    <row r="68" spans="1:9" x14ac:dyDescent="0.3">
      <c r="A68" s="26" t="s">
        <v>64</v>
      </c>
      <c r="B68" s="27">
        <v>64.659261000000001</v>
      </c>
      <c r="C68" s="27">
        <v>58.193334999999998</v>
      </c>
      <c r="D68" s="27">
        <v>0</v>
      </c>
      <c r="E68" s="27">
        <v>0</v>
      </c>
      <c r="F68" s="27">
        <v>58.193334999999998</v>
      </c>
      <c r="G68" s="27">
        <v>13.883499</v>
      </c>
      <c r="H68" s="27">
        <v>44.309836999999995</v>
      </c>
      <c r="I68" s="27">
        <v>63.159558999999987</v>
      </c>
    </row>
    <row r="69" spans="1:9" x14ac:dyDescent="0.3">
      <c r="A69" s="26" t="s">
        <v>65</v>
      </c>
      <c r="B69" s="27">
        <v>613.90524900000003</v>
      </c>
      <c r="C69" s="27">
        <v>546.47143600000004</v>
      </c>
      <c r="D69" s="27">
        <v>5.0360750000000003</v>
      </c>
      <c r="E69" s="27">
        <v>0</v>
      </c>
      <c r="F69" s="27">
        <v>551.50751100000002</v>
      </c>
      <c r="G69" s="27">
        <v>337.766773</v>
      </c>
      <c r="H69" s="27">
        <v>232.473388</v>
      </c>
      <c r="I69" s="27">
        <v>595.95011800000009</v>
      </c>
    </row>
    <row r="70" spans="1:9" x14ac:dyDescent="0.3">
      <c r="A70" s="26" t="s">
        <v>105</v>
      </c>
      <c r="B70" s="27">
        <v>129.62085099999999</v>
      </c>
      <c r="C70" s="27">
        <v>116.658766</v>
      </c>
      <c r="D70" s="27">
        <v>0</v>
      </c>
      <c r="E70" s="27">
        <v>0</v>
      </c>
      <c r="F70" s="27">
        <v>116.658766</v>
      </c>
      <c r="G70" s="27">
        <v>102.026337</v>
      </c>
      <c r="H70" s="27">
        <v>14.632429</v>
      </c>
      <c r="I70" s="27">
        <v>129.62085099999999</v>
      </c>
    </row>
    <row r="71" spans="1:9" x14ac:dyDescent="0.3">
      <c r="A71" s="26" t="s">
        <v>66</v>
      </c>
      <c r="B71" s="27">
        <v>25343.200943</v>
      </c>
      <c r="C71" s="27">
        <v>0</v>
      </c>
      <c r="D71" s="27">
        <v>377.60117600000001</v>
      </c>
      <c r="E71" s="27">
        <v>12419.866354</v>
      </c>
      <c r="F71" s="27">
        <v>12797.46753</v>
      </c>
      <c r="G71" s="27">
        <v>5922.4580089999999</v>
      </c>
      <c r="H71" s="27">
        <v>6886.8750579999996</v>
      </c>
      <c r="I71" s="27">
        <v>14961.480432</v>
      </c>
    </row>
    <row r="72" spans="1:9" x14ac:dyDescent="0.3">
      <c r="A72" s="26" t="s">
        <v>17</v>
      </c>
      <c r="B72" s="27">
        <v>4238.1126979999999</v>
      </c>
      <c r="C72" s="27">
        <v>190.71442999999999</v>
      </c>
      <c r="D72" s="27">
        <v>3019.6558310000005</v>
      </c>
      <c r="E72" s="27">
        <v>0</v>
      </c>
      <c r="F72" s="27">
        <v>3210.370261</v>
      </c>
      <c r="G72" s="27">
        <v>2276.937864</v>
      </c>
      <c r="H72" s="27">
        <v>939.85884799999997</v>
      </c>
      <c r="I72" s="27">
        <v>3866.4728769999992</v>
      </c>
    </row>
    <row r="73" spans="1:9" x14ac:dyDescent="0.3">
      <c r="A73" s="26" t="s">
        <v>91</v>
      </c>
      <c r="B73" s="27">
        <v>6.1791840000000002</v>
      </c>
      <c r="C73" s="27">
        <v>5.5612649999999997</v>
      </c>
      <c r="D73" s="27">
        <v>0</v>
      </c>
      <c r="E73" s="27">
        <v>0</v>
      </c>
      <c r="F73" s="27">
        <v>5.5612649999999997</v>
      </c>
      <c r="G73" s="27">
        <v>0.18119399999999999</v>
      </c>
      <c r="H73" s="27">
        <v>5.380071</v>
      </c>
      <c r="I73" s="27">
        <v>6.1791840000000002</v>
      </c>
    </row>
    <row r="74" spans="1:9" x14ac:dyDescent="0.3">
      <c r="A74" s="26" t="s">
        <v>92</v>
      </c>
      <c r="B74" s="27">
        <v>11.004928</v>
      </c>
      <c r="C74" s="27">
        <v>0</v>
      </c>
      <c r="D74" s="27">
        <v>8.2536959999999997</v>
      </c>
      <c r="E74" s="27">
        <v>0</v>
      </c>
      <c r="F74" s="27">
        <v>8.2536959999999997</v>
      </c>
      <c r="G74" s="27">
        <v>7.7354969999999996</v>
      </c>
      <c r="H74" s="27">
        <v>0.51819899999999997</v>
      </c>
      <c r="I74" s="27">
        <v>8.7014910000000008</v>
      </c>
    </row>
    <row r="75" spans="1:9" x14ac:dyDescent="0.3">
      <c r="A75" s="26" t="s">
        <v>28</v>
      </c>
      <c r="B75" s="27">
        <v>6448.0810290000018</v>
      </c>
      <c r="C75" s="27">
        <v>5803.2729289999988</v>
      </c>
      <c r="D75" s="27">
        <v>0</v>
      </c>
      <c r="E75" s="27">
        <v>0</v>
      </c>
      <c r="F75" s="27">
        <v>5803.2729289999988</v>
      </c>
      <c r="G75" s="27">
        <v>2619.6934400000005</v>
      </c>
      <c r="H75" s="27">
        <v>3183.5794890000002</v>
      </c>
      <c r="I75" s="27">
        <v>6109.2454370000005</v>
      </c>
    </row>
    <row r="76" spans="1:9" x14ac:dyDescent="0.3">
      <c r="A76" s="26" t="s">
        <v>102</v>
      </c>
      <c r="B76" s="27">
        <v>92.866546999999997</v>
      </c>
      <c r="C76" s="27">
        <v>83.579892000000001</v>
      </c>
      <c r="D76" s="27">
        <v>0</v>
      </c>
      <c r="E76" s="27">
        <v>0</v>
      </c>
      <c r="F76" s="27">
        <v>83.579892000000001</v>
      </c>
      <c r="G76" s="27">
        <v>83.688974000000002</v>
      </c>
      <c r="H76" s="27">
        <v>0</v>
      </c>
      <c r="I76" s="27">
        <v>90.421925000000002</v>
      </c>
    </row>
    <row r="77" spans="1:9" x14ac:dyDescent="0.3">
      <c r="A77" s="26" t="s">
        <v>70</v>
      </c>
      <c r="B77" s="27">
        <v>127.109571</v>
      </c>
      <c r="C77" s="27">
        <v>113.210613</v>
      </c>
      <c r="D77" s="27">
        <v>0.99000200000000005</v>
      </c>
      <c r="E77" s="27">
        <v>0</v>
      </c>
      <c r="F77" s="27">
        <v>114.200615</v>
      </c>
      <c r="G77" s="27">
        <v>110.325036</v>
      </c>
      <c r="H77" s="27">
        <v>3.875578</v>
      </c>
      <c r="I77" s="27">
        <v>127.109571</v>
      </c>
    </row>
    <row r="78" spans="1:9" x14ac:dyDescent="0.3">
      <c r="A78" s="26" t="s">
        <v>29</v>
      </c>
      <c r="B78" s="27">
        <v>484321.18578899995</v>
      </c>
      <c r="C78" s="27">
        <v>2813.620124</v>
      </c>
      <c r="D78" s="27">
        <v>7480.8049720000008</v>
      </c>
      <c r="E78" s="27">
        <v>235610.26728599993</v>
      </c>
      <c r="F78" s="27">
        <v>245904.69238199995</v>
      </c>
      <c r="G78" s="27">
        <v>152011.28630699994</v>
      </c>
      <c r="H78" s="27">
        <v>96516.547651000001</v>
      </c>
      <c r="I78" s="27">
        <v>335107.27306699997</v>
      </c>
    </row>
    <row r="79" spans="1:9" x14ac:dyDescent="0.3">
      <c r="A79" s="26" t="s">
        <v>123</v>
      </c>
      <c r="B79" s="27">
        <v>26.797554999999999</v>
      </c>
      <c r="C79" s="27">
        <v>0</v>
      </c>
      <c r="D79" s="27">
        <v>20.098165999999999</v>
      </c>
      <c r="E79" s="27">
        <v>0</v>
      </c>
      <c r="F79" s="27">
        <v>20.098165999999999</v>
      </c>
      <c r="G79" s="27">
        <v>0.31139899999999998</v>
      </c>
      <c r="H79" s="27">
        <v>19.786767000000001</v>
      </c>
      <c r="I79" s="27">
        <v>26.797554999999999</v>
      </c>
    </row>
    <row r="80" spans="1:9" x14ac:dyDescent="0.3">
      <c r="A80" s="26" t="s">
        <v>30</v>
      </c>
      <c r="B80" s="27">
        <v>163.424522</v>
      </c>
      <c r="C80" s="27">
        <v>137.06718700000002</v>
      </c>
      <c r="D80" s="27">
        <v>8.3457350000000012</v>
      </c>
      <c r="E80" s="27">
        <v>0</v>
      </c>
      <c r="F80" s="27">
        <v>145.41292200000004</v>
      </c>
      <c r="G80" s="27">
        <v>85.876503999999983</v>
      </c>
      <c r="H80" s="27">
        <v>62.095854999999993</v>
      </c>
      <c r="I80" s="27">
        <v>161.10920400000001</v>
      </c>
    </row>
    <row r="81" spans="1:9" x14ac:dyDescent="0.3">
      <c r="A81" s="26" t="s">
        <v>72</v>
      </c>
      <c r="B81" s="27">
        <v>339.57314700000001</v>
      </c>
      <c r="C81" s="27">
        <v>305.61583200000001</v>
      </c>
      <c r="D81" s="27">
        <v>0</v>
      </c>
      <c r="E81" s="27">
        <v>0</v>
      </c>
      <c r="F81" s="27">
        <v>305.61583200000001</v>
      </c>
      <c r="G81" s="27">
        <v>185.29956999999999</v>
      </c>
      <c r="H81" s="27">
        <v>134.97985600000001</v>
      </c>
      <c r="I81" s="27">
        <v>332.809324</v>
      </c>
    </row>
    <row r="82" spans="1:9" x14ac:dyDescent="0.3">
      <c r="A82" s="26" t="s">
        <v>31</v>
      </c>
      <c r="B82" s="27">
        <v>1569.1354339999996</v>
      </c>
      <c r="C82" s="27">
        <v>1412.22189</v>
      </c>
      <c r="D82" s="27">
        <v>0</v>
      </c>
      <c r="E82" s="27">
        <v>0</v>
      </c>
      <c r="F82" s="27">
        <v>1412.22189</v>
      </c>
      <c r="G82" s="27">
        <v>682.36927600000001</v>
      </c>
      <c r="H82" s="27">
        <v>753.03437600000018</v>
      </c>
      <c r="I82" s="27">
        <v>1548.0805809999999</v>
      </c>
    </row>
    <row r="83" spans="1:9" x14ac:dyDescent="0.3">
      <c r="A83" s="26" t="s">
        <v>87</v>
      </c>
      <c r="B83" s="27">
        <v>1036.5225320000002</v>
      </c>
      <c r="C83" s="27">
        <v>932.87027899999998</v>
      </c>
      <c r="D83" s="27">
        <v>0</v>
      </c>
      <c r="E83" s="27">
        <v>0</v>
      </c>
      <c r="F83" s="27">
        <v>932.87027899999998</v>
      </c>
      <c r="G83" s="27">
        <v>566.26590500000009</v>
      </c>
      <c r="H83" s="27">
        <v>383.87724700000001</v>
      </c>
      <c r="I83" s="27">
        <v>1033.508335</v>
      </c>
    </row>
    <row r="84" spans="1:9" x14ac:dyDescent="0.3">
      <c r="A84" s="26" t="s">
        <v>32</v>
      </c>
      <c r="B84" s="20">
        <v>2446.5441780000001</v>
      </c>
      <c r="C84" s="20">
        <v>2201.8897609999999</v>
      </c>
      <c r="D84" s="20">
        <v>0</v>
      </c>
      <c r="E84" s="20">
        <v>0</v>
      </c>
      <c r="F84" s="20">
        <v>2201.8897609999999</v>
      </c>
      <c r="G84" s="20">
        <v>1125.6806779999999</v>
      </c>
      <c r="H84" s="20">
        <v>1077.287057</v>
      </c>
      <c r="I84" s="20">
        <v>2380.4048430000003</v>
      </c>
    </row>
    <row r="86" spans="1:9" x14ac:dyDescent="0.3">
      <c r="A86" t="s">
        <v>163</v>
      </c>
    </row>
  </sheetData>
  <mergeCells count="7">
    <mergeCell ref="G1:G2"/>
    <mergeCell ref="H1:H2"/>
    <mergeCell ref="I1:I2"/>
    <mergeCell ref="A1:A2"/>
    <mergeCell ref="B1:B2"/>
    <mergeCell ref="C1:E1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LU x Veg Type</vt:lpstr>
      <vt:lpstr>Veg Type x LU</vt:lpstr>
      <vt:lpstr>Summary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2019-10-21T04:00:31Z</dcterms:created>
  <dcterms:modified xsi:type="dcterms:W3CDTF">2019-11-01T22:31:17Z</dcterms:modified>
</cp:coreProperties>
</file>